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6D7648E9-92A3-47E8-A96B-220B155B1CD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 s="1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 s="1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C31" i="14" s="1"/>
  <c r="AB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N43" i="10" s="1"/>
  <c r="M43" i="10"/>
  <c r="L32" i="10"/>
  <c r="L31" i="10"/>
  <c r="M31" i="10"/>
  <c r="N31" i="10" s="1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N43" i="6" s="1"/>
  <c r="M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C19" i="7" s="1"/>
  <c r="AB19" i="7"/>
  <c r="L44" i="7"/>
  <c r="L43" i="7"/>
  <c r="N43" i="7" s="1"/>
  <c r="M43" i="7"/>
  <c r="L32" i="7"/>
  <c r="L31" i="7"/>
  <c r="M31" i="7"/>
  <c r="N31" i="7"/>
  <c r="L20" i="7"/>
  <c r="L19" i="7"/>
  <c r="M19" i="7"/>
  <c r="N19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42" i="4" l="1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<sst xmlns="http://schemas.openxmlformats.org/spreadsheetml/2006/main" count="3300" uniqueCount="40">
  <si>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</si>
  <si>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</si>
  <si>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</si>
  <si>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</si>
  <si>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</si>
  <si>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</si>
  <si>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</si>
  <si>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</si>
  <si>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</si>
  <si>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</si>
  <si>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</si>
  <si>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</si>
  <si>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</si>
  <si>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</si>
  <si>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</si>
  <si>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</si>
  <si>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</si>
  <si>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</si>
  <si>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</si>
  <si>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</si>
  <si>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</si>
  <si>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</si>
  <si>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</si>
  <si>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</si>
  <si>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</si>
  <si>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</si>
  <si>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</si>
  <si>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</si>
  <si>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</si>
  <si>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</si>
  <si>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</si>
  <si>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</si>
  <si>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</si>
  <si>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</si>
  <si>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</si>
  <si>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</si>
  <si>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</si>
  <si>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</si>
  <si>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</si>
  <si>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2015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</si>
</sst>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14004670.000000002</v>
      </c>
      <c r="C15" s="2"/>
      <c r="D15" s="2">
        <v>11897715</v>
      </c>
      <c r="E15" s="2"/>
      <c r="F15" s="2">
        <v>1135200</v>
      </c>
      <c r="G15" s="2"/>
      <c r="H15" s="2">
        <v>17901364</v>
      </c>
      <c r="I15" s="2"/>
      <c r="J15" s="2">
        <v>0</v>
      </c>
      <c r="K15" s="2"/>
      <c r="L15" s="1">
        <f>B15+D15+F15+H15+J15</f>
        <v>44938949</v>
      </c>
      <c r="M15" s="13">
        <f>C15+E15+G15+I15+K15</f>
        <v>0</v>
      </c>
      <c r="N15" s="14">
        <f>L15+M15</f>
        <v>44938949</v>
      </c>
      <c r="P15" s="3" t="s">
        <v>12</v>
      </c>
      <c r="Q15" s="2">
        <v>2728</v>
      </c>
      <c r="R15" s="2">
        <v>0</v>
      </c>
      <c r="S15" s="2">
        <v>2068</v>
      </c>
      <c r="T15" s="2">
        <v>0</v>
      </c>
      <c r="U15" s="2">
        <v>176</v>
      </c>
      <c r="V15" s="2">
        <v>0</v>
      </c>
      <c r="W15" s="2">
        <v>5475</v>
      </c>
      <c r="X15" s="2">
        <v>0</v>
      </c>
      <c r="Y15" s="2">
        <v>227</v>
      </c>
      <c r="Z15" s="2">
        <v>0</v>
      </c>
      <c r="AA15" s="1">
        <f>Q15+S15+U15+W15+Y15</f>
        <v>10674</v>
      </c>
      <c r="AB15" s="13">
        <f>R15+T15+V15+X15+Z15</f>
        <v>0</v>
      </c>
      <c r="AC15" s="14">
        <f>AA15+AB15</f>
        <v>10674</v>
      </c>
      <c r="AE15" s="3" t="s">
        <v>12</v>
      </c>
      <c r="AF15" s="2">
        <f>IFERROR(B15/Q15, "N.A.")</f>
        <v>5133.6766862170098</v>
      </c>
      <c r="AG15" s="2" t="str">
        <f t="shared" ref="AG15:AP19" si="0">IFERROR(C15/R15, "N.A.")</f>
        <v>N.A.</v>
      </c>
      <c r="AH15" s="2">
        <f t="shared" si="0"/>
        <v>5753.2470986460348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3269.6555251141554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4210.1320029979388</v>
      </c>
      <c r="AQ15" s="13" t="str">
        <f t="shared" ref="AQ15" si="1">IFERROR(M15/AB15, "N.A.")</f>
        <v>N.A.</v>
      </c>
      <c r="AR15" s="14">
        <f t="shared" ref="AR15" si="2">IFERROR(N15/AC15, "N.A.")</f>
        <v>4210.1320029979388</v>
      </c>
    </row>
    <row r="16" spans="1:44" ht="15" customHeight="1" thickBot="1" x14ac:dyDescent="0.3">
      <c r="A16" s="3" t="s">
        <v>13</v>
      </c>
      <c r="B16" s="2">
        <v>6458600.0000000009</v>
      </c>
      <c r="C16" s="2">
        <v>1362240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6458600.0000000009</v>
      </c>
      <c r="M16" s="13">
        <f t="shared" ref="M16:M18" si="4">C16+E16+G16+I16+K16</f>
        <v>1362240</v>
      </c>
      <c r="N16" s="14">
        <f t="shared" ref="N16:N18" si="5">L16+M16</f>
        <v>7820840.0000000009</v>
      </c>
      <c r="P16" s="3" t="s">
        <v>13</v>
      </c>
      <c r="Q16" s="2">
        <v>2207</v>
      </c>
      <c r="R16" s="2">
        <v>352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2207</v>
      </c>
      <c r="AB16" s="13">
        <f t="shared" ref="AB16:AB18" si="7">R16+T16+V16+X16+Z16</f>
        <v>352</v>
      </c>
      <c r="AC16" s="14">
        <f t="shared" ref="AC16:AC18" si="8">AA16+AB16</f>
        <v>2559</v>
      </c>
      <c r="AE16" s="3" t="s">
        <v>13</v>
      </c>
      <c r="AF16" s="2">
        <f t="shared" ref="AF16:AF19" si="9">IFERROR(B16/Q16, "N.A.")</f>
        <v>2926.4159492523791</v>
      </c>
      <c r="AG16" s="2">
        <f t="shared" si="0"/>
        <v>3870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2926.4159492523791</v>
      </c>
      <c r="AQ16" s="13">
        <f t="shared" ref="AQ16:AQ18" si="11">IFERROR(M16/AB16, "N.A.")</f>
        <v>3870</v>
      </c>
      <c r="AR16" s="14">
        <f t="shared" ref="AR16:AR18" si="12">IFERROR(N16/AC16, "N.A.")</f>
        <v>3056.2094568190705</v>
      </c>
    </row>
    <row r="17" spans="1:44" ht="15" customHeight="1" thickBot="1" x14ac:dyDescent="0.3">
      <c r="A17" s="3" t="s">
        <v>14</v>
      </c>
      <c r="B17" s="2">
        <v>40187310</v>
      </c>
      <c r="C17" s="2">
        <v>108565180.00000001</v>
      </c>
      <c r="D17" s="2">
        <v>18962332.000000004</v>
      </c>
      <c r="E17" s="2">
        <v>533000</v>
      </c>
      <c r="F17" s="2"/>
      <c r="G17" s="2">
        <v>10351500</v>
      </c>
      <c r="H17" s="2"/>
      <c r="I17" s="2">
        <v>8720950.0000000019</v>
      </c>
      <c r="J17" s="2">
        <v>0</v>
      </c>
      <c r="K17" s="2"/>
      <c r="L17" s="1">
        <f t="shared" si="3"/>
        <v>59149642</v>
      </c>
      <c r="M17" s="13">
        <f t="shared" si="4"/>
        <v>128170630.00000001</v>
      </c>
      <c r="N17" s="14">
        <f t="shared" si="5"/>
        <v>187320272</v>
      </c>
      <c r="P17" s="3" t="s">
        <v>14</v>
      </c>
      <c r="Q17" s="2">
        <v>6341</v>
      </c>
      <c r="R17" s="2">
        <v>22563</v>
      </c>
      <c r="S17" s="2">
        <v>3078</v>
      </c>
      <c r="T17" s="2">
        <v>413</v>
      </c>
      <c r="U17" s="2">
        <v>0</v>
      </c>
      <c r="V17" s="2">
        <v>1983</v>
      </c>
      <c r="W17" s="2">
        <v>0</v>
      </c>
      <c r="X17" s="2">
        <v>1970</v>
      </c>
      <c r="Y17" s="2">
        <v>1441</v>
      </c>
      <c r="Z17" s="2">
        <v>0</v>
      </c>
      <c r="AA17" s="1">
        <f t="shared" si="6"/>
        <v>10860</v>
      </c>
      <c r="AB17" s="13">
        <f t="shared" si="7"/>
        <v>26929</v>
      </c>
      <c r="AC17" s="14">
        <f t="shared" si="8"/>
        <v>37789</v>
      </c>
      <c r="AE17" s="3" t="s">
        <v>14</v>
      </c>
      <c r="AF17" s="2">
        <f t="shared" si="9"/>
        <v>6337.6927929348685</v>
      </c>
      <c r="AG17" s="2">
        <f t="shared" si="0"/>
        <v>4811.6465009085678</v>
      </c>
      <c r="AH17" s="2">
        <f t="shared" si="0"/>
        <v>6160.6016894087079</v>
      </c>
      <c r="AI17" s="2">
        <f t="shared" si="0"/>
        <v>1290.5569007263923</v>
      </c>
      <c r="AJ17" s="2" t="str">
        <f t="shared" si="0"/>
        <v>N.A.</v>
      </c>
      <c r="AK17" s="2">
        <f t="shared" si="0"/>
        <v>5220.1210287443264</v>
      </c>
      <c r="AL17" s="2" t="str">
        <f t="shared" si="0"/>
        <v>N.A.</v>
      </c>
      <c r="AM17" s="2">
        <f t="shared" si="0"/>
        <v>4426.8781725888339</v>
      </c>
      <c r="AN17" s="2">
        <f t="shared" si="0"/>
        <v>0</v>
      </c>
      <c r="AO17" s="2" t="str">
        <f t="shared" si="0"/>
        <v>N.A.</v>
      </c>
      <c r="AP17" s="15">
        <f t="shared" si="10"/>
        <v>5446.5600368324122</v>
      </c>
      <c r="AQ17" s="13">
        <f t="shared" si="11"/>
        <v>4759.576293215493</v>
      </c>
      <c r="AR17" s="14">
        <f t="shared" si="12"/>
        <v>4957.0052660827223</v>
      </c>
    </row>
    <row r="18" spans="1:44" ht="15" customHeight="1" thickBot="1" x14ac:dyDescent="0.3">
      <c r="A18" s="3" t="s">
        <v>15</v>
      </c>
      <c r="B18" s="2"/>
      <c r="C18" s="2"/>
      <c r="D18" s="2">
        <v>861720</v>
      </c>
      <c r="E18" s="2"/>
      <c r="F18" s="2"/>
      <c r="G18" s="2"/>
      <c r="H18" s="2"/>
      <c r="I18" s="2"/>
      <c r="J18" s="2"/>
      <c r="K18" s="2"/>
      <c r="L18" s="1">
        <f t="shared" si="3"/>
        <v>861720</v>
      </c>
      <c r="M18" s="13">
        <f t="shared" si="4"/>
        <v>0</v>
      </c>
      <c r="N18" s="14">
        <f t="shared" si="5"/>
        <v>861720</v>
      </c>
      <c r="P18" s="3" t="s">
        <v>15</v>
      </c>
      <c r="Q18" s="2">
        <v>0</v>
      </c>
      <c r="R18" s="2">
        <v>0</v>
      </c>
      <c r="S18" s="2">
        <v>167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167</v>
      </c>
      <c r="AB18" s="13">
        <f t="shared" si="7"/>
        <v>0</v>
      </c>
      <c r="AC18" s="17">
        <f t="shared" si="8"/>
        <v>167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5160</v>
      </c>
      <c r="AQ18" s="13" t="str">
        <f t="shared" si="11"/>
        <v>N.A.</v>
      </c>
      <c r="AR18" s="14">
        <f t="shared" si="12"/>
        <v>5160</v>
      </c>
    </row>
    <row r="19" spans="1:44" ht="15" customHeight="1" thickBot="1" x14ac:dyDescent="0.3">
      <c r="A19" s="4" t="s">
        <v>16</v>
      </c>
      <c r="B19" s="2">
        <v>60650580</v>
      </c>
      <c r="C19" s="2">
        <v>109927420</v>
      </c>
      <c r="D19" s="2">
        <v>31721766.999999996</v>
      </c>
      <c r="E19" s="2">
        <v>533000</v>
      </c>
      <c r="F19" s="2">
        <v>1135200</v>
      </c>
      <c r="G19" s="2">
        <v>10351500</v>
      </c>
      <c r="H19" s="2">
        <v>17901364</v>
      </c>
      <c r="I19" s="2">
        <v>8720950.0000000019</v>
      </c>
      <c r="J19" s="2">
        <v>0</v>
      </c>
      <c r="K19" s="2"/>
      <c r="L19" s="1">
        <f t="shared" ref="L19" si="13">B19+D19+F19+H19+J19</f>
        <v>111408911</v>
      </c>
      <c r="M19" s="13">
        <f t="shared" ref="M19" si="14">C19+E19+G19+I19+K19</f>
        <v>129532870</v>
      </c>
      <c r="N19" s="17">
        <f t="shared" ref="N19" si="15">L19+M19</f>
        <v>240941781</v>
      </c>
      <c r="P19" s="4" t="s">
        <v>16</v>
      </c>
      <c r="Q19" s="2">
        <v>11276</v>
      </c>
      <c r="R19" s="2">
        <v>22915</v>
      </c>
      <c r="S19" s="2">
        <v>5313</v>
      </c>
      <c r="T19" s="2">
        <v>413</v>
      </c>
      <c r="U19" s="2">
        <v>176</v>
      </c>
      <c r="V19" s="2">
        <v>1983</v>
      </c>
      <c r="W19" s="2">
        <v>5475</v>
      </c>
      <c r="X19" s="2">
        <v>1970</v>
      </c>
      <c r="Y19" s="2">
        <v>1668</v>
      </c>
      <c r="Z19" s="2">
        <v>0</v>
      </c>
      <c r="AA19" s="1">
        <f t="shared" ref="AA19" si="16">Q19+S19+U19+W19+Y19</f>
        <v>23908</v>
      </c>
      <c r="AB19" s="13">
        <f t="shared" ref="AB19" si="17">R19+T19+V19+X19+Z19</f>
        <v>27281</v>
      </c>
      <c r="AC19" s="14">
        <f t="shared" ref="AC19" si="18">AA19+AB19</f>
        <v>51189</v>
      </c>
      <c r="AE19" s="4" t="s">
        <v>16</v>
      </c>
      <c r="AF19" s="2">
        <f t="shared" si="9"/>
        <v>5378.7318197942532</v>
      </c>
      <c r="AG19" s="2">
        <f t="shared" si="0"/>
        <v>4797.1817586733578</v>
      </c>
      <c r="AH19" s="2">
        <f t="shared" si="0"/>
        <v>5970.5942028985501</v>
      </c>
      <c r="AI19" s="2">
        <f t="shared" si="0"/>
        <v>1290.5569007263923</v>
      </c>
      <c r="AJ19" s="2">
        <f t="shared" si="0"/>
        <v>6450</v>
      </c>
      <c r="AK19" s="2">
        <f t="shared" si="0"/>
        <v>5220.1210287443264</v>
      </c>
      <c r="AL19" s="2">
        <f t="shared" si="0"/>
        <v>3269.6555251141554</v>
      </c>
      <c r="AM19" s="2">
        <f t="shared" si="0"/>
        <v>4426.8781725888339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4659.9009118286767</v>
      </c>
      <c r="AQ19" s="13">
        <f t="shared" ref="AQ19" si="20">IFERROR(M19/AB19, "N.A.")</f>
        <v>4748.0983101792453</v>
      </c>
      <c r="AR19" s="14">
        <f t="shared" ref="AR19" si="21">IFERROR(N19/AC19, "N.A.")</f>
        <v>4706.9054093652931</v>
      </c>
    </row>
    <row r="20" spans="1:44" ht="15" customHeight="1" thickBot="1" x14ac:dyDescent="0.3">
      <c r="A20" s="5" t="s">
        <v>0</v>
      </c>
      <c r="B20" s="24">
        <f>B19+C19</f>
        <v>170578000</v>
      </c>
      <c r="C20" s="26"/>
      <c r="D20" s="24">
        <f>D19+E19</f>
        <v>32254766.999999996</v>
      </c>
      <c r="E20" s="26"/>
      <c r="F20" s="24">
        <f>F19+G19</f>
        <v>11486700</v>
      </c>
      <c r="G20" s="26"/>
      <c r="H20" s="24">
        <f>H19+I19</f>
        <v>26622314</v>
      </c>
      <c r="I20" s="26"/>
      <c r="J20" s="24">
        <f>J19+K19</f>
        <v>0</v>
      </c>
      <c r="K20" s="26"/>
      <c r="L20" s="24">
        <f>L19+M19</f>
        <v>240941781</v>
      </c>
      <c r="M20" s="25"/>
      <c r="N20" s="18">
        <f>B20+D20+F20+H20+J20</f>
        <v>240941781</v>
      </c>
      <c r="P20" s="5" t="s">
        <v>0</v>
      </c>
      <c r="Q20" s="24">
        <f>Q19+R19</f>
        <v>34191</v>
      </c>
      <c r="R20" s="26"/>
      <c r="S20" s="24">
        <f>S19+T19</f>
        <v>5726</v>
      </c>
      <c r="T20" s="26"/>
      <c r="U20" s="24">
        <f>U19+V19</f>
        <v>2159</v>
      </c>
      <c r="V20" s="26"/>
      <c r="W20" s="24">
        <f>W19+X19</f>
        <v>7445</v>
      </c>
      <c r="X20" s="26"/>
      <c r="Y20" s="24">
        <f>Y19+Z19</f>
        <v>1668</v>
      </c>
      <c r="Z20" s="26"/>
      <c r="AA20" s="24">
        <f>AA19+AB19</f>
        <v>51189</v>
      </c>
      <c r="AB20" s="26"/>
      <c r="AC20" s="19">
        <f>Q20+S20+U20+W20+Y20</f>
        <v>51189</v>
      </c>
      <c r="AE20" s="5" t="s">
        <v>0</v>
      </c>
      <c r="AF20" s="27">
        <f>IFERROR(B20/Q20,"N.A.")</f>
        <v>4988.9737065309582</v>
      </c>
      <c r="AG20" s="28"/>
      <c r="AH20" s="27">
        <f>IFERROR(D20/S20,"N.A.")</f>
        <v>5633.0365001746413</v>
      </c>
      <c r="AI20" s="28"/>
      <c r="AJ20" s="27">
        <f>IFERROR(F20/U20,"N.A.")</f>
        <v>5320.3798054654935</v>
      </c>
      <c r="AK20" s="28"/>
      <c r="AL20" s="27">
        <f>IFERROR(H20/W20,"N.A.")</f>
        <v>3575.8648757555407</v>
      </c>
      <c r="AM20" s="28"/>
      <c r="AN20" s="27">
        <f>IFERROR(J20/Y20,"N.A.")</f>
        <v>0</v>
      </c>
      <c r="AO20" s="28"/>
      <c r="AP20" s="27">
        <f>IFERROR(L20/AA20,"N.A.")</f>
        <v>4706.9054093652931</v>
      </c>
      <c r="AQ20" s="28"/>
      <c r="AR20" s="16">
        <f>IFERROR(N20/AC20, "N.A.")</f>
        <v>4706.9054093652931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14004670.000000002</v>
      </c>
      <c r="C27" s="2"/>
      <c r="D27" s="2">
        <v>9173715</v>
      </c>
      <c r="E27" s="2"/>
      <c r="F27" s="2"/>
      <c r="G27" s="2"/>
      <c r="H27" s="2">
        <v>12951850</v>
      </c>
      <c r="I27" s="2"/>
      <c r="J27" s="2"/>
      <c r="K27" s="2"/>
      <c r="L27" s="1">
        <f>B27+D27+F27+H27+J27</f>
        <v>36130235</v>
      </c>
      <c r="M27" s="13">
        <f>C27+E27+G27+I27+K27</f>
        <v>0</v>
      </c>
      <c r="N27" s="14">
        <f>L27+M27</f>
        <v>36130235</v>
      </c>
      <c r="P27" s="3" t="s">
        <v>12</v>
      </c>
      <c r="Q27" s="2">
        <v>2728</v>
      </c>
      <c r="R27" s="2">
        <v>0</v>
      </c>
      <c r="S27" s="2">
        <v>1841</v>
      </c>
      <c r="T27" s="2">
        <v>0</v>
      </c>
      <c r="U27" s="2">
        <v>0</v>
      </c>
      <c r="V27" s="2">
        <v>0</v>
      </c>
      <c r="W27" s="2">
        <v>2941</v>
      </c>
      <c r="X27" s="2">
        <v>0</v>
      </c>
      <c r="Y27" s="2">
        <v>0</v>
      </c>
      <c r="Z27" s="2">
        <v>0</v>
      </c>
      <c r="AA27" s="1">
        <f>Q27+S27+U27+W27+Y27</f>
        <v>7510</v>
      </c>
      <c r="AB27" s="13">
        <f>R27+T27+V27+X27+Z27</f>
        <v>0</v>
      </c>
      <c r="AC27" s="14">
        <f>AA27+AB27</f>
        <v>7510</v>
      </c>
      <c r="AE27" s="3" t="s">
        <v>12</v>
      </c>
      <c r="AF27" s="2">
        <f>IFERROR(B27/Q27, "N.A.")</f>
        <v>5133.6766862170098</v>
      </c>
      <c r="AG27" s="2" t="str">
        <f t="shared" ref="AG27:AG31" si="22">IFERROR(C27/R27, "N.A.")</f>
        <v>N.A.</v>
      </c>
      <c r="AH27" s="2">
        <f t="shared" ref="AH27:AH31" si="23">IFERROR(D27/S27, "N.A.")</f>
        <v>4983.006518196632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4403.8932335940153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4810.950066577896</v>
      </c>
      <c r="AQ27" s="13" t="str">
        <f t="shared" ref="AQ27:AQ30" si="32">IFERROR(M27/AB27, "N.A.")</f>
        <v>N.A.</v>
      </c>
      <c r="AR27" s="14">
        <f t="shared" ref="AR27:AR30" si="33">IFERROR(N27/AC27, "N.A.")</f>
        <v>4810.950066577896</v>
      </c>
    </row>
    <row r="28" spans="1:44" ht="15" customHeight="1" thickBot="1" x14ac:dyDescent="0.3">
      <c r="A28" s="3" t="s">
        <v>13</v>
      </c>
      <c r="B28" s="2">
        <v>0</v>
      </c>
      <c r="C28" s="2">
        <v>1362240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1362240</v>
      </c>
      <c r="N28" s="14">
        <f t="shared" ref="N28:N30" si="36">L28+M28</f>
        <v>1362240</v>
      </c>
      <c r="P28" s="3" t="s">
        <v>13</v>
      </c>
      <c r="Q28" s="2">
        <v>176</v>
      </c>
      <c r="R28" s="2">
        <v>352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176</v>
      </c>
      <c r="AB28" s="13">
        <f t="shared" ref="AB28:AB30" si="38">R28+T28+V28+X28+Z28</f>
        <v>352</v>
      </c>
      <c r="AC28" s="14">
        <f t="shared" ref="AC28:AC30" si="39">AA28+AB28</f>
        <v>528</v>
      </c>
      <c r="AE28" s="3" t="s">
        <v>13</v>
      </c>
      <c r="AF28" s="2">
        <f t="shared" ref="AF28:AF31" si="40">IFERROR(B28/Q28, "N.A.")</f>
        <v>0</v>
      </c>
      <c r="AG28" s="2">
        <f t="shared" si="22"/>
        <v>3870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0</v>
      </c>
      <c r="AQ28" s="13">
        <f t="shared" si="32"/>
        <v>3870</v>
      </c>
      <c r="AR28" s="14">
        <f t="shared" si="33"/>
        <v>2580</v>
      </c>
    </row>
    <row r="29" spans="1:44" ht="15" customHeight="1" thickBot="1" x14ac:dyDescent="0.3">
      <c r="A29" s="3" t="s">
        <v>14</v>
      </c>
      <c r="B29" s="2">
        <v>23977280</v>
      </c>
      <c r="C29" s="2">
        <v>68443860.000000015</v>
      </c>
      <c r="D29" s="2">
        <v>7485300.0000000009</v>
      </c>
      <c r="E29" s="2">
        <v>533000</v>
      </c>
      <c r="F29" s="2"/>
      <c r="G29" s="2">
        <v>7911250.0000000009</v>
      </c>
      <c r="H29" s="2"/>
      <c r="I29" s="2">
        <v>5958200</v>
      </c>
      <c r="J29" s="2">
        <v>0</v>
      </c>
      <c r="K29" s="2"/>
      <c r="L29" s="1">
        <f t="shared" si="34"/>
        <v>31462580</v>
      </c>
      <c r="M29" s="13">
        <f t="shared" si="35"/>
        <v>82846310.000000015</v>
      </c>
      <c r="N29" s="14">
        <f t="shared" si="36"/>
        <v>114308890.00000001</v>
      </c>
      <c r="P29" s="3" t="s">
        <v>14</v>
      </c>
      <c r="Q29" s="2">
        <v>3427</v>
      </c>
      <c r="R29" s="2">
        <v>13752</v>
      </c>
      <c r="S29" s="2">
        <v>1342</v>
      </c>
      <c r="T29" s="2">
        <v>413</v>
      </c>
      <c r="U29" s="2">
        <v>0</v>
      </c>
      <c r="V29" s="2">
        <v>1214</v>
      </c>
      <c r="W29" s="2">
        <v>0</v>
      </c>
      <c r="X29" s="2">
        <v>781</v>
      </c>
      <c r="Y29" s="2">
        <v>655</v>
      </c>
      <c r="Z29" s="2">
        <v>0</v>
      </c>
      <c r="AA29" s="1">
        <f t="shared" si="37"/>
        <v>5424</v>
      </c>
      <c r="AB29" s="13">
        <f t="shared" si="38"/>
        <v>16160</v>
      </c>
      <c r="AC29" s="14">
        <f t="shared" si="39"/>
        <v>21584</v>
      </c>
      <c r="AE29" s="3" t="s">
        <v>14</v>
      </c>
      <c r="AF29" s="2">
        <f t="shared" si="40"/>
        <v>6996.5800992121385</v>
      </c>
      <c r="AG29" s="2">
        <f t="shared" si="22"/>
        <v>4977.0113438045382</v>
      </c>
      <c r="AH29" s="2">
        <f t="shared" si="23"/>
        <v>5577.7198211624445</v>
      </c>
      <c r="AI29" s="2">
        <f t="shared" si="24"/>
        <v>1290.5569007263923</v>
      </c>
      <c r="AJ29" s="2" t="str">
        <f t="shared" si="25"/>
        <v>N.A.</v>
      </c>
      <c r="AK29" s="2">
        <f t="shared" si="26"/>
        <v>6516.6803953871504</v>
      </c>
      <c r="AL29" s="2" t="str">
        <f t="shared" si="27"/>
        <v>N.A.</v>
      </c>
      <c r="AM29" s="2">
        <f t="shared" si="28"/>
        <v>7628.9372599231756</v>
      </c>
      <c r="AN29" s="2">
        <f t="shared" si="29"/>
        <v>0</v>
      </c>
      <c r="AO29" s="2" t="str">
        <f t="shared" si="30"/>
        <v>N.A.</v>
      </c>
      <c r="AP29" s="15">
        <f t="shared" si="31"/>
        <v>5800.6231563421825</v>
      </c>
      <c r="AQ29" s="13">
        <f t="shared" si="32"/>
        <v>5126.628094059407</v>
      </c>
      <c r="AR29" s="14">
        <f t="shared" si="33"/>
        <v>5296.0012045959975</v>
      </c>
    </row>
    <row r="30" spans="1:44" ht="15" customHeight="1" thickBot="1" x14ac:dyDescent="0.3">
      <c r="A30" s="3" t="s">
        <v>15</v>
      </c>
      <c r="B30" s="2"/>
      <c r="C30" s="2"/>
      <c r="D30" s="2">
        <v>861720</v>
      </c>
      <c r="E30" s="2"/>
      <c r="F30" s="2"/>
      <c r="G30" s="2"/>
      <c r="H30" s="2"/>
      <c r="I30" s="2"/>
      <c r="J30" s="2"/>
      <c r="K30" s="2"/>
      <c r="L30" s="1">
        <f t="shared" si="34"/>
        <v>861720</v>
      </c>
      <c r="M30" s="13">
        <f t="shared" si="35"/>
        <v>0</v>
      </c>
      <c r="N30" s="14">
        <f t="shared" si="36"/>
        <v>861720</v>
      </c>
      <c r="P30" s="3" t="s">
        <v>15</v>
      </c>
      <c r="Q30" s="2">
        <v>0</v>
      </c>
      <c r="R30" s="2">
        <v>0</v>
      </c>
      <c r="S30" s="2">
        <v>167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167</v>
      </c>
      <c r="AB30" s="13">
        <f t="shared" si="38"/>
        <v>0</v>
      </c>
      <c r="AC30" s="17">
        <f t="shared" si="39"/>
        <v>167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5160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5160</v>
      </c>
      <c r="AQ30" s="13" t="str">
        <f t="shared" si="32"/>
        <v>N.A.</v>
      </c>
      <c r="AR30" s="14">
        <f t="shared" si="33"/>
        <v>5160</v>
      </c>
    </row>
    <row r="31" spans="1:44" ht="15" customHeight="1" thickBot="1" x14ac:dyDescent="0.3">
      <c r="A31" s="4" t="s">
        <v>16</v>
      </c>
      <c r="B31" s="2">
        <v>37981950</v>
      </c>
      <c r="C31" s="2">
        <v>69806100.000000015</v>
      </c>
      <c r="D31" s="2">
        <v>17520735</v>
      </c>
      <c r="E31" s="2">
        <v>533000</v>
      </c>
      <c r="F31" s="2"/>
      <c r="G31" s="2">
        <v>7911250.0000000009</v>
      </c>
      <c r="H31" s="2">
        <v>12951850</v>
      </c>
      <c r="I31" s="2">
        <v>5958200</v>
      </c>
      <c r="J31" s="2">
        <v>0</v>
      </c>
      <c r="K31" s="2"/>
      <c r="L31" s="1">
        <f t="shared" ref="L31" si="41">B31+D31+F31+H31+J31</f>
        <v>68454535</v>
      </c>
      <c r="M31" s="13">
        <f t="shared" ref="M31" si="42">C31+E31+G31+I31+K31</f>
        <v>84208550.000000015</v>
      </c>
      <c r="N31" s="17">
        <f t="shared" ref="N31" si="43">L31+M31</f>
        <v>152663085</v>
      </c>
      <c r="P31" s="4" t="s">
        <v>16</v>
      </c>
      <c r="Q31" s="2">
        <v>6331</v>
      </c>
      <c r="R31" s="2">
        <v>14104</v>
      </c>
      <c r="S31" s="2">
        <v>3350</v>
      </c>
      <c r="T31" s="2">
        <v>413</v>
      </c>
      <c r="U31" s="2">
        <v>0</v>
      </c>
      <c r="V31" s="2">
        <v>1214</v>
      </c>
      <c r="W31" s="2">
        <v>2941</v>
      </c>
      <c r="X31" s="2">
        <v>781</v>
      </c>
      <c r="Y31" s="2">
        <v>655</v>
      </c>
      <c r="Z31" s="2">
        <v>0</v>
      </c>
      <c r="AA31" s="1">
        <f t="shared" ref="AA31" si="44">Q31+S31+U31+W31+Y31</f>
        <v>13277</v>
      </c>
      <c r="AB31" s="13">
        <f t="shared" ref="AB31" si="45">R31+T31+V31+X31+Z31</f>
        <v>16512</v>
      </c>
      <c r="AC31" s="14">
        <f t="shared" ref="AC31" si="46">AA31+AB31</f>
        <v>29789</v>
      </c>
      <c r="AE31" s="4" t="s">
        <v>16</v>
      </c>
      <c r="AF31" s="2">
        <f t="shared" si="40"/>
        <v>5999.3602906333908</v>
      </c>
      <c r="AG31" s="2">
        <f t="shared" si="22"/>
        <v>4949.3831537152591</v>
      </c>
      <c r="AH31" s="2">
        <f t="shared" si="23"/>
        <v>5230.070149253731</v>
      </c>
      <c r="AI31" s="2">
        <f t="shared" si="24"/>
        <v>1290.5569007263923</v>
      </c>
      <c r="AJ31" s="2" t="str">
        <f t="shared" si="25"/>
        <v>N.A.</v>
      </c>
      <c r="AK31" s="2">
        <f t="shared" si="26"/>
        <v>6516.6803953871504</v>
      </c>
      <c r="AL31" s="2">
        <f t="shared" si="27"/>
        <v>4403.8932335940153</v>
      </c>
      <c r="AM31" s="2">
        <f t="shared" si="28"/>
        <v>7628.9372599231756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5155.873691345937</v>
      </c>
      <c r="AQ31" s="13">
        <f t="shared" ref="AQ31" si="48">IFERROR(M31/AB31, "N.A.")</f>
        <v>5099.839510658916</v>
      </c>
      <c r="AR31" s="14">
        <f t="shared" ref="AR31" si="49">IFERROR(N31/AC31, "N.A.")</f>
        <v>5124.8140253113561</v>
      </c>
    </row>
    <row r="32" spans="1:44" ht="15" customHeight="1" thickBot="1" x14ac:dyDescent="0.3">
      <c r="A32" s="5" t="s">
        <v>0</v>
      </c>
      <c r="B32" s="24">
        <f>B31+C31</f>
        <v>107788050.00000001</v>
      </c>
      <c r="C32" s="26"/>
      <c r="D32" s="24">
        <f>D31+E31</f>
        <v>18053735</v>
      </c>
      <c r="E32" s="26"/>
      <c r="F32" s="24">
        <f>F31+G31</f>
        <v>7911250.0000000009</v>
      </c>
      <c r="G32" s="26"/>
      <c r="H32" s="24">
        <f>H31+I31</f>
        <v>18910050</v>
      </c>
      <c r="I32" s="26"/>
      <c r="J32" s="24">
        <f>J31+K31</f>
        <v>0</v>
      </c>
      <c r="K32" s="26"/>
      <c r="L32" s="24">
        <f>L31+M31</f>
        <v>152663085</v>
      </c>
      <c r="M32" s="25"/>
      <c r="N32" s="18">
        <f>B32+D32+F32+H32+J32</f>
        <v>152663085</v>
      </c>
      <c r="P32" s="5" t="s">
        <v>0</v>
      </c>
      <c r="Q32" s="24">
        <f>Q31+R31</f>
        <v>20435</v>
      </c>
      <c r="R32" s="26"/>
      <c r="S32" s="24">
        <f>S31+T31</f>
        <v>3763</v>
      </c>
      <c r="T32" s="26"/>
      <c r="U32" s="24">
        <f>U31+V31</f>
        <v>1214</v>
      </c>
      <c r="V32" s="26"/>
      <c r="W32" s="24">
        <f>W31+X31</f>
        <v>3722</v>
      </c>
      <c r="X32" s="26"/>
      <c r="Y32" s="24">
        <f>Y31+Z31</f>
        <v>655</v>
      </c>
      <c r="Z32" s="26"/>
      <c r="AA32" s="24">
        <f>AA31+AB31</f>
        <v>29789</v>
      </c>
      <c r="AB32" s="26"/>
      <c r="AC32" s="19">
        <f>Q32+S32+U32+W32+Y32</f>
        <v>29789</v>
      </c>
      <c r="AE32" s="5" t="s">
        <v>0</v>
      </c>
      <c r="AF32" s="27">
        <f>IFERROR(B32/Q32,"N.A.")</f>
        <v>5274.6782481037444</v>
      </c>
      <c r="AG32" s="28"/>
      <c r="AH32" s="27">
        <f>IFERROR(D32/S32,"N.A.")</f>
        <v>4797.6973159712998</v>
      </c>
      <c r="AI32" s="28"/>
      <c r="AJ32" s="27">
        <f>IFERROR(F32/U32,"N.A.")</f>
        <v>6516.6803953871504</v>
      </c>
      <c r="AK32" s="28"/>
      <c r="AL32" s="27">
        <f>IFERROR(H32/W32,"N.A.")</f>
        <v>5080.6152606125743</v>
      </c>
      <c r="AM32" s="28"/>
      <c r="AN32" s="27">
        <f>IFERROR(J32/Y32,"N.A.")</f>
        <v>0</v>
      </c>
      <c r="AO32" s="28"/>
      <c r="AP32" s="27">
        <f>IFERROR(L32/AA32,"N.A.")</f>
        <v>5124.8140253113561</v>
      </c>
      <c r="AQ32" s="28"/>
      <c r="AR32" s="16">
        <f>IFERROR(N32/AC32, "N.A.")</f>
        <v>5124.8140253113561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2724000</v>
      </c>
      <c r="E39" s="2"/>
      <c r="F39" s="2">
        <v>1135200</v>
      </c>
      <c r="G39" s="2"/>
      <c r="H39" s="2">
        <v>4949514</v>
      </c>
      <c r="I39" s="2"/>
      <c r="J39" s="2">
        <v>0</v>
      </c>
      <c r="K39" s="2"/>
      <c r="L39" s="1">
        <f>B39+D39+F39+H39+J39</f>
        <v>8808714</v>
      </c>
      <c r="M39" s="13">
        <f>C39+E39+G39+I39+K39</f>
        <v>0</v>
      </c>
      <c r="N39" s="14">
        <f>L39+M39</f>
        <v>8808714</v>
      </c>
      <c r="P39" s="3" t="s">
        <v>12</v>
      </c>
      <c r="Q39" s="2">
        <v>0</v>
      </c>
      <c r="R39" s="2">
        <v>0</v>
      </c>
      <c r="S39" s="2">
        <v>227</v>
      </c>
      <c r="T39" s="2">
        <v>0</v>
      </c>
      <c r="U39" s="2">
        <v>176</v>
      </c>
      <c r="V39" s="2">
        <v>0</v>
      </c>
      <c r="W39" s="2">
        <v>2534</v>
      </c>
      <c r="X39" s="2">
        <v>0</v>
      </c>
      <c r="Y39" s="2">
        <v>227</v>
      </c>
      <c r="Z39" s="2">
        <v>0</v>
      </c>
      <c r="AA39" s="1">
        <f>Q39+S39+U39+W39+Y39</f>
        <v>3164</v>
      </c>
      <c r="AB39" s="13">
        <f>R39+T39+V39+X39+Z39</f>
        <v>0</v>
      </c>
      <c r="AC39" s="14">
        <f>AA39+AB39</f>
        <v>3164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12000</v>
      </c>
      <c r="AI39" s="2" t="str">
        <f t="shared" ref="AI39:AI43" si="52">IFERROR(E39/T39, "N.A.")</f>
        <v>N.A.</v>
      </c>
      <c r="AJ39" s="2">
        <f t="shared" ref="AJ39:AJ43" si="53">IFERROR(F39/U39, "N.A.")</f>
        <v>6450</v>
      </c>
      <c r="AK39" s="2" t="str">
        <f t="shared" ref="AK39:AK43" si="54">IFERROR(G39/V39, "N.A.")</f>
        <v>N.A.</v>
      </c>
      <c r="AL39" s="2">
        <f t="shared" ref="AL39:AL43" si="55">IFERROR(H39/W39, "N.A.")</f>
        <v>1953.2415153906866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2784.043615676359</v>
      </c>
      <c r="AQ39" s="13" t="str">
        <f t="shared" ref="AQ39:AQ42" si="60">IFERROR(M39/AB39, "N.A.")</f>
        <v>N.A.</v>
      </c>
      <c r="AR39" s="14">
        <f t="shared" ref="AR39:AR42" si="61">IFERROR(N39/AC39, "N.A.")</f>
        <v>2784.043615676359</v>
      </c>
    </row>
    <row r="40" spans="1:44" ht="15" customHeight="1" thickBot="1" x14ac:dyDescent="0.3">
      <c r="A40" s="3" t="s">
        <v>13</v>
      </c>
      <c r="B40" s="2">
        <v>6458600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6458600</v>
      </c>
      <c r="M40" s="13">
        <f t="shared" ref="M40:M42" si="63">C40+E40+G40+I40+K40</f>
        <v>0</v>
      </c>
      <c r="N40" s="14">
        <f t="shared" ref="N40:N42" si="64">L40+M40</f>
        <v>6458600</v>
      </c>
      <c r="P40" s="3" t="s">
        <v>13</v>
      </c>
      <c r="Q40" s="2">
        <v>2031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2031</v>
      </c>
      <c r="AB40" s="13">
        <f t="shared" ref="AB40:AB42" si="66">R40+T40+V40+X40+Z40</f>
        <v>0</v>
      </c>
      <c r="AC40" s="14">
        <f t="shared" ref="AC40:AC42" si="67">AA40+AB40</f>
        <v>2031</v>
      </c>
      <c r="AE40" s="3" t="s">
        <v>13</v>
      </c>
      <c r="AF40" s="2">
        <f t="shared" ref="AF40:AF43" si="68">IFERROR(B40/Q40, "N.A.")</f>
        <v>3180.0098473658295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3180.0098473658295</v>
      </c>
      <c r="AQ40" s="13" t="str">
        <f t="shared" si="60"/>
        <v>N.A.</v>
      </c>
      <c r="AR40" s="14">
        <f t="shared" si="61"/>
        <v>3180.0098473658295</v>
      </c>
    </row>
    <row r="41" spans="1:44" ht="15" customHeight="1" thickBot="1" x14ac:dyDescent="0.3">
      <c r="A41" s="3" t="s">
        <v>14</v>
      </c>
      <c r="B41" s="2">
        <v>16210029.999999994</v>
      </c>
      <c r="C41" s="2">
        <v>40121320</v>
      </c>
      <c r="D41" s="2">
        <v>11477032.000000002</v>
      </c>
      <c r="E41" s="2"/>
      <c r="F41" s="2"/>
      <c r="G41" s="2">
        <v>2440250</v>
      </c>
      <c r="H41" s="2"/>
      <c r="I41" s="2">
        <v>2762750</v>
      </c>
      <c r="J41" s="2">
        <v>0</v>
      </c>
      <c r="K41" s="2"/>
      <c r="L41" s="1">
        <f t="shared" si="62"/>
        <v>27687061.999999996</v>
      </c>
      <c r="M41" s="13">
        <f t="shared" si="63"/>
        <v>45324320</v>
      </c>
      <c r="N41" s="14">
        <f t="shared" si="64"/>
        <v>73011382</v>
      </c>
      <c r="P41" s="3" t="s">
        <v>14</v>
      </c>
      <c r="Q41" s="2">
        <v>2914</v>
      </c>
      <c r="R41" s="2">
        <v>8811</v>
      </c>
      <c r="S41" s="2">
        <v>1736</v>
      </c>
      <c r="T41" s="2">
        <v>0</v>
      </c>
      <c r="U41" s="2">
        <v>0</v>
      </c>
      <c r="V41" s="2">
        <v>769</v>
      </c>
      <c r="W41" s="2">
        <v>0</v>
      </c>
      <c r="X41" s="2">
        <v>1189</v>
      </c>
      <c r="Y41" s="2">
        <v>786</v>
      </c>
      <c r="Z41" s="2">
        <v>0</v>
      </c>
      <c r="AA41" s="1">
        <f t="shared" si="65"/>
        <v>5436</v>
      </c>
      <c r="AB41" s="13">
        <f t="shared" si="66"/>
        <v>10769</v>
      </c>
      <c r="AC41" s="14">
        <f t="shared" si="67"/>
        <v>16205</v>
      </c>
      <c r="AE41" s="3" t="s">
        <v>14</v>
      </c>
      <c r="AF41" s="2">
        <f t="shared" si="68"/>
        <v>5562.8105696636903</v>
      </c>
      <c r="AG41" s="2">
        <f t="shared" si="50"/>
        <v>4553.5489728748153</v>
      </c>
      <c r="AH41" s="2">
        <f t="shared" si="51"/>
        <v>6611.1935483870975</v>
      </c>
      <c r="AI41" s="2" t="str">
        <f t="shared" si="52"/>
        <v>N.A.</v>
      </c>
      <c r="AJ41" s="2" t="str">
        <f t="shared" si="53"/>
        <v>N.A.</v>
      </c>
      <c r="AK41" s="2">
        <f t="shared" si="54"/>
        <v>3173.2769830949283</v>
      </c>
      <c r="AL41" s="2" t="str">
        <f t="shared" si="55"/>
        <v>N.A.</v>
      </c>
      <c r="AM41" s="2">
        <f t="shared" si="56"/>
        <v>2323.5912531539107</v>
      </c>
      <c r="AN41" s="2">
        <f t="shared" si="57"/>
        <v>0</v>
      </c>
      <c r="AO41" s="2" t="str">
        <f t="shared" si="58"/>
        <v>N.A.</v>
      </c>
      <c r="AP41" s="15">
        <f t="shared" si="59"/>
        <v>5093.2785136129496</v>
      </c>
      <c r="AQ41" s="13">
        <f t="shared" si="60"/>
        <v>4208.7770452223976</v>
      </c>
      <c r="AR41" s="14">
        <f t="shared" si="61"/>
        <v>4505.4848503548292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22668629.999999993</v>
      </c>
      <c r="C43" s="2">
        <v>40121320</v>
      </c>
      <c r="D43" s="2">
        <v>14201032</v>
      </c>
      <c r="E43" s="2"/>
      <c r="F43" s="2">
        <v>1135200</v>
      </c>
      <c r="G43" s="2">
        <v>2440250</v>
      </c>
      <c r="H43" s="2">
        <v>4949514</v>
      </c>
      <c r="I43" s="2">
        <v>2762750</v>
      </c>
      <c r="J43" s="2">
        <v>0</v>
      </c>
      <c r="K43" s="2"/>
      <c r="L43" s="1">
        <f t="shared" ref="L43" si="69">B43+D43+F43+H43+J43</f>
        <v>42954375.999999993</v>
      </c>
      <c r="M43" s="13">
        <f t="shared" ref="M43" si="70">C43+E43+G43+I43+K43</f>
        <v>45324320</v>
      </c>
      <c r="N43" s="17">
        <f t="shared" ref="N43" si="71">L43+M43</f>
        <v>88278696</v>
      </c>
      <c r="P43" s="4" t="s">
        <v>16</v>
      </c>
      <c r="Q43" s="2">
        <v>4945</v>
      </c>
      <c r="R43" s="2">
        <v>8811</v>
      </c>
      <c r="S43" s="2">
        <v>1963</v>
      </c>
      <c r="T43" s="2">
        <v>0</v>
      </c>
      <c r="U43" s="2">
        <v>176</v>
      </c>
      <c r="V43" s="2">
        <v>769</v>
      </c>
      <c r="W43" s="2">
        <v>2534</v>
      </c>
      <c r="X43" s="2">
        <v>1189</v>
      </c>
      <c r="Y43" s="2">
        <v>1013</v>
      </c>
      <c r="Z43" s="2">
        <v>0</v>
      </c>
      <c r="AA43" s="1">
        <f t="shared" ref="AA43" si="72">Q43+S43+U43+W43+Y43</f>
        <v>10631</v>
      </c>
      <c r="AB43" s="13">
        <f t="shared" ref="AB43" si="73">R43+T43+V43+X43+Z43</f>
        <v>10769</v>
      </c>
      <c r="AC43" s="17">
        <f t="shared" ref="AC43" si="74">AA43+AB43</f>
        <v>21400</v>
      </c>
      <c r="AE43" s="4" t="s">
        <v>16</v>
      </c>
      <c r="AF43" s="2">
        <f t="shared" si="68"/>
        <v>4584.1516683518694</v>
      </c>
      <c r="AG43" s="2">
        <f t="shared" si="50"/>
        <v>4553.5489728748153</v>
      </c>
      <c r="AH43" s="2">
        <f t="shared" si="51"/>
        <v>7234.3515028018337</v>
      </c>
      <c r="AI43" s="2" t="str">
        <f t="shared" si="52"/>
        <v>N.A.</v>
      </c>
      <c r="AJ43" s="2">
        <f t="shared" si="53"/>
        <v>6450</v>
      </c>
      <c r="AK43" s="2">
        <f t="shared" si="54"/>
        <v>3173.2769830949283</v>
      </c>
      <c r="AL43" s="2">
        <f t="shared" si="55"/>
        <v>1953.2415153906866</v>
      </c>
      <c r="AM43" s="2">
        <f t="shared" si="56"/>
        <v>2323.5912531539107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4040.4831154171757</v>
      </c>
      <c r="AQ43" s="13">
        <f t="shared" ref="AQ43" si="76">IFERROR(M43/AB43, "N.A.")</f>
        <v>4208.7770452223976</v>
      </c>
      <c r="AR43" s="14">
        <f t="shared" ref="AR43" si="77">IFERROR(N43/AC43, "N.A.")</f>
        <v>4125.1727102803734</v>
      </c>
    </row>
    <row r="44" spans="1:44" ht="15" customHeight="1" thickBot="1" x14ac:dyDescent="0.3">
      <c r="A44" s="5" t="s">
        <v>0</v>
      </c>
      <c r="B44" s="24">
        <f>B43+C43</f>
        <v>62789949.999999993</v>
      </c>
      <c r="C44" s="26"/>
      <c r="D44" s="24">
        <f>D43+E43</f>
        <v>14201032</v>
      </c>
      <c r="E44" s="26"/>
      <c r="F44" s="24">
        <f>F43+G43</f>
        <v>3575450</v>
      </c>
      <c r="G44" s="26"/>
      <c r="H44" s="24">
        <f>H43+I43</f>
        <v>7712264</v>
      </c>
      <c r="I44" s="26"/>
      <c r="J44" s="24">
        <f>J43+K43</f>
        <v>0</v>
      </c>
      <c r="K44" s="26"/>
      <c r="L44" s="24">
        <f>L43+M43</f>
        <v>88278696</v>
      </c>
      <c r="M44" s="25"/>
      <c r="N44" s="18">
        <f>B44+D44+F44+H44+J44</f>
        <v>88278696</v>
      </c>
      <c r="P44" s="5" t="s">
        <v>0</v>
      </c>
      <c r="Q44" s="24">
        <f>Q43+R43</f>
        <v>13756</v>
      </c>
      <c r="R44" s="26"/>
      <c r="S44" s="24">
        <f>S43+T43</f>
        <v>1963</v>
      </c>
      <c r="T44" s="26"/>
      <c r="U44" s="24">
        <f>U43+V43</f>
        <v>945</v>
      </c>
      <c r="V44" s="26"/>
      <c r="W44" s="24">
        <f>W43+X43</f>
        <v>3723</v>
      </c>
      <c r="X44" s="26"/>
      <c r="Y44" s="24">
        <f>Y43+Z43</f>
        <v>1013</v>
      </c>
      <c r="Z44" s="26"/>
      <c r="AA44" s="24">
        <f>AA43+AB43</f>
        <v>21400</v>
      </c>
      <c r="AB44" s="25"/>
      <c r="AC44" s="18">
        <f>Q44+S44+U44+W44+Y44</f>
        <v>21400</v>
      </c>
      <c r="AE44" s="5" t="s">
        <v>0</v>
      </c>
      <c r="AF44" s="27">
        <f>IFERROR(B44/Q44,"N.A.")</f>
        <v>4564.5500145391097</v>
      </c>
      <c r="AG44" s="28"/>
      <c r="AH44" s="27">
        <f>IFERROR(D44/S44,"N.A.")</f>
        <v>7234.3515028018337</v>
      </c>
      <c r="AI44" s="28"/>
      <c r="AJ44" s="27">
        <f>IFERROR(F44/U44,"N.A.")</f>
        <v>3783.5449735449733</v>
      </c>
      <c r="AK44" s="28"/>
      <c r="AL44" s="27">
        <f>IFERROR(H44/W44,"N.A.")</f>
        <v>2071.5186677410688</v>
      </c>
      <c r="AM44" s="28"/>
      <c r="AN44" s="27">
        <f>IFERROR(J44/Y44,"N.A.")</f>
        <v>0</v>
      </c>
      <c r="AO44" s="28"/>
      <c r="AP44" s="27">
        <f>IFERROR(L44/AA44,"N.A.")</f>
        <v>4125.1727102803734</v>
      </c>
      <c r="AQ44" s="28"/>
      <c r="AR44" s="16">
        <f>IFERROR(N44/AC44, "N.A.")</f>
        <v>4125.1727102803734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197038828.99999997</v>
      </c>
      <c r="C15" s="2"/>
      <c r="D15" s="2">
        <v>101314485.00000003</v>
      </c>
      <c r="E15" s="2"/>
      <c r="F15" s="2">
        <v>96178061.000000015</v>
      </c>
      <c r="G15" s="2"/>
      <c r="H15" s="2">
        <v>298130337.00000024</v>
      </c>
      <c r="I15" s="2"/>
      <c r="J15" s="2">
        <v>0</v>
      </c>
      <c r="K15" s="2"/>
      <c r="L15" s="1">
        <f>B15+D15+F15+H15+J15</f>
        <v>692661712.00000024</v>
      </c>
      <c r="M15" s="13">
        <f>C15+E15+G15+I15+K15</f>
        <v>0</v>
      </c>
      <c r="N15" s="14">
        <f>L15+M15</f>
        <v>692661712.00000024</v>
      </c>
      <c r="P15" s="3" t="s">
        <v>12</v>
      </c>
      <c r="Q15" s="2">
        <v>39550</v>
      </c>
      <c r="R15" s="2">
        <v>0</v>
      </c>
      <c r="S15" s="2">
        <v>18897</v>
      </c>
      <c r="T15" s="2">
        <v>0</v>
      </c>
      <c r="U15" s="2">
        <v>14504</v>
      </c>
      <c r="V15" s="2">
        <v>0</v>
      </c>
      <c r="W15" s="2">
        <v>84362</v>
      </c>
      <c r="X15" s="2">
        <v>0</v>
      </c>
      <c r="Y15" s="2">
        <v>9529</v>
      </c>
      <c r="Z15" s="2">
        <v>0</v>
      </c>
      <c r="AA15" s="1">
        <f>Q15+S15+U15+W15+Y15</f>
        <v>166842</v>
      </c>
      <c r="AB15" s="13">
        <f>R15+T15+V15+X15+Z15</f>
        <v>0</v>
      </c>
      <c r="AC15" s="14">
        <f>AA15+AB15</f>
        <v>166842</v>
      </c>
      <c r="AE15" s="3" t="s">
        <v>12</v>
      </c>
      <c r="AF15" s="2">
        <f>IFERROR(B15/Q15, "N.A.")</f>
        <v>4982.0184323640951</v>
      </c>
      <c r="AG15" s="2" t="str">
        <f t="shared" ref="AG15:AR19" si="0">IFERROR(C15/R15, "N.A.")</f>
        <v>N.A.</v>
      </c>
      <c r="AH15" s="2">
        <f t="shared" si="0"/>
        <v>5361.4057786950325</v>
      </c>
      <c r="AI15" s="2" t="str">
        <f t="shared" si="0"/>
        <v>N.A.</v>
      </c>
      <c r="AJ15" s="2">
        <f t="shared" si="0"/>
        <v>6631.1404440154447</v>
      </c>
      <c r="AK15" s="2" t="str">
        <f t="shared" si="0"/>
        <v>N.A.</v>
      </c>
      <c r="AL15" s="2">
        <f t="shared" si="0"/>
        <v>3533.9410753656889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4151.6027858692669</v>
      </c>
      <c r="AQ15" s="13" t="str">
        <f t="shared" si="0"/>
        <v>N.A.</v>
      </c>
      <c r="AR15" s="14">
        <f t="shared" si="0"/>
        <v>4151.6027858692669</v>
      </c>
    </row>
    <row r="16" spans="1:44" ht="15" customHeight="1" thickBot="1" x14ac:dyDescent="0.3">
      <c r="A16" s="3" t="s">
        <v>13</v>
      </c>
      <c r="B16" s="2">
        <v>112238014.99999997</v>
      </c>
      <c r="C16" s="2">
        <v>6332875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112238014.99999997</v>
      </c>
      <c r="M16" s="13">
        <f t="shared" si="1"/>
        <v>6332875</v>
      </c>
      <c r="N16" s="14">
        <f t="shared" ref="N16:N18" si="2">L16+M16</f>
        <v>118570889.99999997</v>
      </c>
      <c r="P16" s="3" t="s">
        <v>13</v>
      </c>
      <c r="Q16" s="2">
        <v>35431</v>
      </c>
      <c r="R16" s="2">
        <v>1186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35431</v>
      </c>
      <c r="AB16" s="13">
        <f t="shared" si="3"/>
        <v>1186</v>
      </c>
      <c r="AC16" s="14">
        <f t="shared" ref="AC16:AC18" si="4">AA16+AB16</f>
        <v>36617</v>
      </c>
      <c r="AE16" s="3" t="s">
        <v>13</v>
      </c>
      <c r="AF16" s="2">
        <f t="shared" ref="AF16:AF19" si="5">IFERROR(B16/Q16, "N.A.")</f>
        <v>3167.7913409161461</v>
      </c>
      <c r="AG16" s="2">
        <f t="shared" si="0"/>
        <v>5339.6922428330527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3167.7913409161461</v>
      </c>
      <c r="AQ16" s="13">
        <f t="shared" si="0"/>
        <v>5339.6922428330527</v>
      </c>
      <c r="AR16" s="14">
        <f t="shared" si="0"/>
        <v>3238.1377502253044</v>
      </c>
    </row>
    <row r="17" spans="1:44" ht="15" customHeight="1" thickBot="1" x14ac:dyDescent="0.3">
      <c r="A17" s="3" t="s">
        <v>14</v>
      </c>
      <c r="B17" s="2">
        <v>451227413.0000006</v>
      </c>
      <c r="C17" s="2">
        <v>2083413229</v>
      </c>
      <c r="D17" s="2">
        <v>133885605.99999999</v>
      </c>
      <c r="E17" s="2">
        <v>44940892</v>
      </c>
      <c r="F17" s="2"/>
      <c r="G17" s="2">
        <v>128972430.00000001</v>
      </c>
      <c r="H17" s="2"/>
      <c r="I17" s="2">
        <v>94144092.00000006</v>
      </c>
      <c r="J17" s="2">
        <v>0</v>
      </c>
      <c r="K17" s="2"/>
      <c r="L17" s="1">
        <f t="shared" si="1"/>
        <v>585113019.0000006</v>
      </c>
      <c r="M17" s="13">
        <f t="shared" si="1"/>
        <v>2351470643</v>
      </c>
      <c r="N17" s="14">
        <f t="shared" si="2"/>
        <v>2936583662.0000005</v>
      </c>
      <c r="P17" s="3" t="s">
        <v>14</v>
      </c>
      <c r="Q17" s="2">
        <v>94964</v>
      </c>
      <c r="R17" s="2">
        <v>359192</v>
      </c>
      <c r="S17" s="2">
        <v>24655</v>
      </c>
      <c r="T17" s="2">
        <v>6602</v>
      </c>
      <c r="U17" s="2">
        <v>0</v>
      </c>
      <c r="V17" s="2">
        <v>20074</v>
      </c>
      <c r="W17" s="2">
        <v>0</v>
      </c>
      <c r="X17" s="2">
        <v>21464</v>
      </c>
      <c r="Y17" s="2">
        <v>13642</v>
      </c>
      <c r="Z17" s="2">
        <v>0</v>
      </c>
      <c r="AA17" s="1">
        <f t="shared" si="3"/>
        <v>133261</v>
      </c>
      <c r="AB17" s="13">
        <f t="shared" si="3"/>
        <v>407332</v>
      </c>
      <c r="AC17" s="14">
        <f t="shared" si="4"/>
        <v>540593</v>
      </c>
      <c r="AE17" s="3" t="s">
        <v>14</v>
      </c>
      <c r="AF17" s="2">
        <f t="shared" si="5"/>
        <v>4751.5628343372291</v>
      </c>
      <c r="AG17" s="2">
        <f t="shared" si="0"/>
        <v>5800.2773697632465</v>
      </c>
      <c r="AH17" s="2">
        <f t="shared" si="0"/>
        <v>5430.3632528898797</v>
      </c>
      <c r="AI17" s="2">
        <f t="shared" si="0"/>
        <v>6807.1632838533778</v>
      </c>
      <c r="AJ17" s="2" t="str">
        <f t="shared" si="0"/>
        <v>N.A.</v>
      </c>
      <c r="AK17" s="2">
        <f t="shared" si="0"/>
        <v>6424.8495566404308</v>
      </c>
      <c r="AL17" s="2" t="str">
        <f t="shared" si="0"/>
        <v>N.A.</v>
      </c>
      <c r="AM17" s="2">
        <f t="shared" si="0"/>
        <v>4386.1392098397346</v>
      </c>
      <c r="AN17" s="2">
        <f t="shared" si="0"/>
        <v>0</v>
      </c>
      <c r="AO17" s="2" t="str">
        <f t="shared" si="0"/>
        <v>N.A.</v>
      </c>
      <c r="AP17" s="15">
        <f t="shared" si="0"/>
        <v>4390.7296133152277</v>
      </c>
      <c r="AQ17" s="13">
        <f t="shared" si="0"/>
        <v>5772.8600821933951</v>
      </c>
      <c r="AR17" s="14">
        <f t="shared" si="0"/>
        <v>5432.1525842916953</v>
      </c>
    </row>
    <row r="18" spans="1:44" ht="15" customHeight="1" thickBot="1" x14ac:dyDescent="0.3">
      <c r="A18" s="3" t="s">
        <v>15</v>
      </c>
      <c r="B18" s="2">
        <v>30331231.000000007</v>
      </c>
      <c r="C18" s="2">
        <v>3323300</v>
      </c>
      <c r="D18" s="2">
        <v>2726630</v>
      </c>
      <c r="E18" s="2">
        <v>923210</v>
      </c>
      <c r="F18" s="2"/>
      <c r="G18" s="2">
        <v>7216277.9999999991</v>
      </c>
      <c r="H18" s="2">
        <v>14481523.999999998</v>
      </c>
      <c r="I18" s="2"/>
      <c r="J18" s="2">
        <v>0</v>
      </c>
      <c r="K18" s="2"/>
      <c r="L18" s="1">
        <f t="shared" si="1"/>
        <v>47539385.000000007</v>
      </c>
      <c r="M18" s="13">
        <f t="shared" si="1"/>
        <v>11462788</v>
      </c>
      <c r="N18" s="14">
        <f t="shared" si="2"/>
        <v>59002173.000000007</v>
      </c>
      <c r="P18" s="3" t="s">
        <v>15</v>
      </c>
      <c r="Q18" s="2">
        <v>11470</v>
      </c>
      <c r="R18" s="2">
        <v>796</v>
      </c>
      <c r="S18" s="2">
        <v>844</v>
      </c>
      <c r="T18" s="2">
        <v>339</v>
      </c>
      <c r="U18" s="2">
        <v>0</v>
      </c>
      <c r="V18" s="2">
        <v>2437</v>
      </c>
      <c r="W18" s="2">
        <v>22442</v>
      </c>
      <c r="X18" s="2">
        <v>0</v>
      </c>
      <c r="Y18" s="2">
        <v>6228</v>
      </c>
      <c r="Z18" s="2">
        <v>0</v>
      </c>
      <c r="AA18" s="1">
        <f t="shared" si="3"/>
        <v>40984</v>
      </c>
      <c r="AB18" s="13">
        <f t="shared" si="3"/>
        <v>3572</v>
      </c>
      <c r="AC18" s="17">
        <f t="shared" si="4"/>
        <v>44556</v>
      </c>
      <c r="AE18" s="3" t="s">
        <v>15</v>
      </c>
      <c r="AF18" s="2">
        <f t="shared" si="5"/>
        <v>2644.3967741935489</v>
      </c>
      <c r="AG18" s="2">
        <f t="shared" si="0"/>
        <v>4175</v>
      </c>
      <c r="AH18" s="2">
        <f t="shared" si="0"/>
        <v>3230.6042654028438</v>
      </c>
      <c r="AI18" s="2">
        <f t="shared" si="0"/>
        <v>2723.3333333333335</v>
      </c>
      <c r="AJ18" s="2" t="str">
        <f t="shared" si="0"/>
        <v>N.A.</v>
      </c>
      <c r="AK18" s="2">
        <f t="shared" si="0"/>
        <v>2961.1317193270411</v>
      </c>
      <c r="AL18" s="2">
        <f t="shared" si="0"/>
        <v>645.28669459049991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1159.9498584813587</v>
      </c>
      <c r="AQ18" s="13">
        <f t="shared" si="0"/>
        <v>3209.0671892497198</v>
      </c>
      <c r="AR18" s="14">
        <f t="shared" si="0"/>
        <v>1324.2250875302991</v>
      </c>
    </row>
    <row r="19" spans="1:44" ht="15" customHeight="1" thickBot="1" x14ac:dyDescent="0.3">
      <c r="A19" s="4" t="s">
        <v>16</v>
      </c>
      <c r="B19" s="2">
        <v>790835487.99999952</v>
      </c>
      <c r="C19" s="2">
        <v>2093069404.000001</v>
      </c>
      <c r="D19" s="2">
        <v>237926721</v>
      </c>
      <c r="E19" s="2">
        <v>45864102</v>
      </c>
      <c r="F19" s="2">
        <v>96178061.000000015</v>
      </c>
      <c r="G19" s="2">
        <v>136188708.00000006</v>
      </c>
      <c r="H19" s="2">
        <v>312611860.99999982</v>
      </c>
      <c r="I19" s="2">
        <v>94144092.00000006</v>
      </c>
      <c r="J19" s="2">
        <v>0</v>
      </c>
      <c r="K19" s="2"/>
      <c r="L19" s="1">
        <f t="shared" ref="L19" si="6">B19+D19+F19+H19+J19</f>
        <v>1437552130.9999993</v>
      </c>
      <c r="M19" s="13">
        <f t="shared" ref="M19" si="7">C19+E19+G19+I19+K19</f>
        <v>2369266306.000001</v>
      </c>
      <c r="N19" s="17">
        <f t="shared" ref="N19" si="8">L19+M19</f>
        <v>3806818437</v>
      </c>
      <c r="P19" s="4" t="s">
        <v>16</v>
      </c>
      <c r="Q19" s="2">
        <v>181415</v>
      </c>
      <c r="R19" s="2">
        <v>361174</v>
      </c>
      <c r="S19" s="2">
        <v>44396</v>
      </c>
      <c r="T19" s="2">
        <v>6941</v>
      </c>
      <c r="U19" s="2">
        <v>14504</v>
      </c>
      <c r="V19" s="2">
        <v>22511</v>
      </c>
      <c r="W19" s="2">
        <v>106804</v>
      </c>
      <c r="X19" s="2">
        <v>21464</v>
      </c>
      <c r="Y19" s="2">
        <v>29399</v>
      </c>
      <c r="Z19" s="2">
        <v>0</v>
      </c>
      <c r="AA19" s="1">
        <f t="shared" ref="AA19" si="9">Q19+S19+U19+W19+Y19</f>
        <v>376518</v>
      </c>
      <c r="AB19" s="13">
        <f t="shared" ref="AB19" si="10">R19+T19+V19+X19+Z19</f>
        <v>412090</v>
      </c>
      <c r="AC19" s="14">
        <f t="shared" ref="AC19" si="11">AA19+AB19</f>
        <v>788608</v>
      </c>
      <c r="AE19" s="4" t="s">
        <v>16</v>
      </c>
      <c r="AF19" s="2">
        <f t="shared" si="5"/>
        <v>4359.2618471460437</v>
      </c>
      <c r="AG19" s="2">
        <f t="shared" si="0"/>
        <v>5795.1829422937444</v>
      </c>
      <c r="AH19" s="2">
        <f t="shared" si="0"/>
        <v>5359.1927425894228</v>
      </c>
      <c r="AI19" s="2">
        <f t="shared" si="0"/>
        <v>6607.7081112231663</v>
      </c>
      <c r="AJ19" s="2">
        <f t="shared" si="0"/>
        <v>6631.1404440154447</v>
      </c>
      <c r="AK19" s="2">
        <f t="shared" si="0"/>
        <v>6049.8737506108155</v>
      </c>
      <c r="AL19" s="2">
        <f t="shared" si="0"/>
        <v>2926.967725927866</v>
      </c>
      <c r="AM19" s="2">
        <f t="shared" si="0"/>
        <v>4386.1392098397346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3818.017016450739</v>
      </c>
      <c r="AQ19" s="13">
        <f t="shared" ref="AQ19" si="13">IFERROR(M19/AB19, "N.A.")</f>
        <v>5749.3904389817781</v>
      </c>
      <c r="AR19" s="14">
        <f t="shared" ref="AR19" si="14">IFERROR(N19/AC19, "N.A.")</f>
        <v>4827.2632752901318</v>
      </c>
    </row>
    <row r="20" spans="1:44" ht="15" customHeight="1" thickBot="1" x14ac:dyDescent="0.3">
      <c r="A20" s="5" t="s">
        <v>0</v>
      </c>
      <c r="B20" s="24">
        <f>B19+C19</f>
        <v>2883904892.0000005</v>
      </c>
      <c r="C20" s="26"/>
      <c r="D20" s="24">
        <f>D19+E19</f>
        <v>283790823</v>
      </c>
      <c r="E20" s="26"/>
      <c r="F20" s="24">
        <f>F19+G19</f>
        <v>232366769.00000006</v>
      </c>
      <c r="G20" s="26"/>
      <c r="H20" s="24">
        <f>H19+I19</f>
        <v>406755952.99999988</v>
      </c>
      <c r="I20" s="26"/>
      <c r="J20" s="24">
        <f>J19+K19</f>
        <v>0</v>
      </c>
      <c r="K20" s="26"/>
      <c r="L20" s="24">
        <f>L19+M19</f>
        <v>3806818437</v>
      </c>
      <c r="M20" s="25"/>
      <c r="N20" s="18">
        <f>B20+D20+F20+H20+J20</f>
        <v>3806818437.0000005</v>
      </c>
      <c r="P20" s="5" t="s">
        <v>0</v>
      </c>
      <c r="Q20" s="24">
        <f>Q19+R19</f>
        <v>542589</v>
      </c>
      <c r="R20" s="26"/>
      <c r="S20" s="24">
        <f>S19+T19</f>
        <v>51337</v>
      </c>
      <c r="T20" s="26"/>
      <c r="U20" s="24">
        <f>U19+V19</f>
        <v>37015</v>
      </c>
      <c r="V20" s="26"/>
      <c r="W20" s="24">
        <f>W19+X19</f>
        <v>128268</v>
      </c>
      <c r="X20" s="26"/>
      <c r="Y20" s="24">
        <f>Y19+Z19</f>
        <v>29399</v>
      </c>
      <c r="Z20" s="26"/>
      <c r="AA20" s="24">
        <f>AA19+AB19</f>
        <v>788608</v>
      </c>
      <c r="AB20" s="26"/>
      <c r="AC20" s="19">
        <f>Q20+S20+U20+W20+Y20</f>
        <v>788608</v>
      </c>
      <c r="AE20" s="5" t="s">
        <v>0</v>
      </c>
      <c r="AF20" s="27">
        <f>IFERROR(B20/Q20,"N.A.")</f>
        <v>5315.0817506436742</v>
      </c>
      <c r="AG20" s="28"/>
      <c r="AH20" s="27">
        <f>IFERROR(D20/S20,"N.A.")</f>
        <v>5527.9977988585233</v>
      </c>
      <c r="AI20" s="28"/>
      <c r="AJ20" s="27">
        <f>IFERROR(F20/U20,"N.A.")</f>
        <v>6277.637957584765</v>
      </c>
      <c r="AK20" s="28"/>
      <c r="AL20" s="27">
        <f>IFERROR(H20/W20,"N.A.")</f>
        <v>3171.1413057036821</v>
      </c>
      <c r="AM20" s="28"/>
      <c r="AN20" s="27">
        <f>IFERROR(J20/Y20,"N.A.")</f>
        <v>0</v>
      </c>
      <c r="AO20" s="28"/>
      <c r="AP20" s="27">
        <f>IFERROR(L20/AA20,"N.A.")</f>
        <v>4827.2632752901318</v>
      </c>
      <c r="AQ20" s="28"/>
      <c r="AR20" s="16">
        <f>IFERROR(N20/AC20, "N.A.")</f>
        <v>4827.2632752901318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176116938</v>
      </c>
      <c r="C27" s="2"/>
      <c r="D27" s="2">
        <v>95787524.99999997</v>
      </c>
      <c r="E27" s="2"/>
      <c r="F27" s="2">
        <v>91579671</v>
      </c>
      <c r="G27" s="2"/>
      <c r="H27" s="2">
        <v>205267036.00000009</v>
      </c>
      <c r="I27" s="2"/>
      <c r="J27" s="2">
        <v>0</v>
      </c>
      <c r="K27" s="2"/>
      <c r="L27" s="1">
        <f>B27+D27+F27+H27+J27</f>
        <v>568751170.00000012</v>
      </c>
      <c r="M27" s="13">
        <f>C27+E27+G27+I27+K27</f>
        <v>0</v>
      </c>
      <c r="N27" s="14">
        <f>L27+M27</f>
        <v>568751170.00000012</v>
      </c>
      <c r="P27" s="3" t="s">
        <v>12</v>
      </c>
      <c r="Q27" s="2">
        <v>33530</v>
      </c>
      <c r="R27" s="2">
        <v>0</v>
      </c>
      <c r="S27" s="2">
        <v>18297</v>
      </c>
      <c r="T27" s="2">
        <v>0</v>
      </c>
      <c r="U27" s="2">
        <v>12339</v>
      </c>
      <c r="V27" s="2">
        <v>0</v>
      </c>
      <c r="W27" s="2">
        <v>41416</v>
      </c>
      <c r="X27" s="2">
        <v>0</v>
      </c>
      <c r="Y27" s="2">
        <v>2773</v>
      </c>
      <c r="Z27" s="2">
        <v>0</v>
      </c>
      <c r="AA27" s="1">
        <f>Q27+S27+U27+W27+Y27</f>
        <v>108355</v>
      </c>
      <c r="AB27" s="13">
        <f>R27+T27+V27+X27+Z27</f>
        <v>0</v>
      </c>
      <c r="AC27" s="14">
        <f>AA27+AB27</f>
        <v>108355</v>
      </c>
      <c r="AE27" s="3" t="s">
        <v>12</v>
      </c>
      <c r="AF27" s="2">
        <f>IFERROR(B27/Q27, "N.A.")</f>
        <v>5252.518282135401</v>
      </c>
      <c r="AG27" s="2" t="str">
        <f t="shared" ref="AG27:AR31" si="15">IFERROR(C27/R27, "N.A.")</f>
        <v>N.A.</v>
      </c>
      <c r="AH27" s="2">
        <f t="shared" si="15"/>
        <v>5235.1492047876682</v>
      </c>
      <c r="AI27" s="2" t="str">
        <f t="shared" si="15"/>
        <v>N.A.</v>
      </c>
      <c r="AJ27" s="2">
        <f t="shared" si="15"/>
        <v>7421.9686360320929</v>
      </c>
      <c r="AK27" s="2" t="str">
        <f t="shared" si="15"/>
        <v>N.A.</v>
      </c>
      <c r="AL27" s="2">
        <f t="shared" si="15"/>
        <v>4956.2255167085204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5248.9610077984416</v>
      </c>
      <c r="AQ27" s="13" t="str">
        <f t="shared" si="15"/>
        <v>N.A.</v>
      </c>
      <c r="AR27" s="14">
        <f t="shared" si="15"/>
        <v>5248.9610077984416</v>
      </c>
    </row>
    <row r="28" spans="1:44" ht="15" customHeight="1" thickBot="1" x14ac:dyDescent="0.3">
      <c r="A28" s="3" t="s">
        <v>13</v>
      </c>
      <c r="B28" s="2">
        <v>10979349.999999998</v>
      </c>
      <c r="C28" s="2">
        <v>3712240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10979349.999999998</v>
      </c>
      <c r="M28" s="13">
        <f t="shared" si="16"/>
        <v>3712240</v>
      </c>
      <c r="N28" s="14">
        <f t="shared" ref="N28:N30" si="17">L28+M28</f>
        <v>14691589.999999998</v>
      </c>
      <c r="P28" s="3" t="s">
        <v>13</v>
      </c>
      <c r="Q28" s="2">
        <v>2490</v>
      </c>
      <c r="R28" s="2">
        <v>674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2490</v>
      </c>
      <c r="AB28" s="13">
        <f t="shared" si="18"/>
        <v>674</v>
      </c>
      <c r="AC28" s="14">
        <f t="shared" ref="AC28:AC30" si="19">AA28+AB28</f>
        <v>3164</v>
      </c>
      <c r="AE28" s="3" t="s">
        <v>13</v>
      </c>
      <c r="AF28" s="2">
        <f t="shared" ref="AF28:AF31" si="20">IFERROR(B28/Q28, "N.A.")</f>
        <v>4409.3775100401599</v>
      </c>
      <c r="AG28" s="2">
        <f t="shared" si="15"/>
        <v>5507.7744807121662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4409.3775100401599</v>
      </c>
      <c r="AQ28" s="13">
        <f t="shared" si="15"/>
        <v>5507.7744807121662</v>
      </c>
      <c r="AR28" s="14">
        <f t="shared" si="15"/>
        <v>4643.3596713021489</v>
      </c>
    </row>
    <row r="29" spans="1:44" ht="15" customHeight="1" thickBot="1" x14ac:dyDescent="0.3">
      <c r="A29" s="3" t="s">
        <v>14</v>
      </c>
      <c r="B29" s="2">
        <v>286748861.99999988</v>
      </c>
      <c r="C29" s="2">
        <v>1301869401</v>
      </c>
      <c r="D29" s="2">
        <v>77677231.000000015</v>
      </c>
      <c r="E29" s="2">
        <v>29767589.999999996</v>
      </c>
      <c r="F29" s="2"/>
      <c r="G29" s="2">
        <v>88935660.000000015</v>
      </c>
      <c r="H29" s="2"/>
      <c r="I29" s="2">
        <v>70841414.99999997</v>
      </c>
      <c r="J29" s="2">
        <v>0</v>
      </c>
      <c r="K29" s="2"/>
      <c r="L29" s="1">
        <f t="shared" si="16"/>
        <v>364426092.99999988</v>
      </c>
      <c r="M29" s="13">
        <f t="shared" si="16"/>
        <v>1491414066</v>
      </c>
      <c r="N29" s="14">
        <f t="shared" si="17"/>
        <v>1855840159</v>
      </c>
      <c r="P29" s="3" t="s">
        <v>14</v>
      </c>
      <c r="Q29" s="2">
        <v>56563</v>
      </c>
      <c r="R29" s="2">
        <v>222317</v>
      </c>
      <c r="S29" s="2">
        <v>15226</v>
      </c>
      <c r="T29" s="2">
        <v>4614</v>
      </c>
      <c r="U29" s="2">
        <v>0</v>
      </c>
      <c r="V29" s="2">
        <v>13709</v>
      </c>
      <c r="W29" s="2">
        <v>0</v>
      </c>
      <c r="X29" s="2">
        <v>12583</v>
      </c>
      <c r="Y29" s="2">
        <v>4925</v>
      </c>
      <c r="Z29" s="2">
        <v>0</v>
      </c>
      <c r="AA29" s="1">
        <f t="shared" si="18"/>
        <v>76714</v>
      </c>
      <c r="AB29" s="13">
        <f t="shared" si="18"/>
        <v>253223</v>
      </c>
      <c r="AC29" s="14">
        <f t="shared" si="19"/>
        <v>329937</v>
      </c>
      <c r="AE29" s="3" t="s">
        <v>14</v>
      </c>
      <c r="AF29" s="2">
        <f t="shared" si="20"/>
        <v>5069.5483266446245</v>
      </c>
      <c r="AG29" s="2">
        <f t="shared" si="15"/>
        <v>5855.9147568562012</v>
      </c>
      <c r="AH29" s="2">
        <f t="shared" si="15"/>
        <v>5101.6176934191526</v>
      </c>
      <c r="AI29" s="2">
        <f t="shared" si="15"/>
        <v>6451.5799739921968</v>
      </c>
      <c r="AJ29" s="2" t="str">
        <f t="shared" si="15"/>
        <v>N.A.</v>
      </c>
      <c r="AK29" s="2">
        <f t="shared" si="15"/>
        <v>6487.3922240863676</v>
      </c>
      <c r="AL29" s="2" t="str">
        <f t="shared" si="15"/>
        <v>N.A.</v>
      </c>
      <c r="AM29" s="2">
        <f t="shared" si="15"/>
        <v>5629.9304617340831</v>
      </c>
      <c r="AN29" s="2">
        <f t="shared" si="15"/>
        <v>0</v>
      </c>
      <c r="AO29" s="2" t="str">
        <f t="shared" si="15"/>
        <v>N.A.</v>
      </c>
      <c r="AP29" s="15">
        <f t="shared" si="15"/>
        <v>4750.4509346403511</v>
      </c>
      <c r="AQ29" s="13">
        <f t="shared" si="15"/>
        <v>5889.725917471952</v>
      </c>
      <c r="AR29" s="14">
        <f t="shared" si="15"/>
        <v>5624.8318891182253</v>
      </c>
    </row>
    <row r="30" spans="1:44" ht="15" customHeight="1" thickBot="1" x14ac:dyDescent="0.3">
      <c r="A30" s="3" t="s">
        <v>15</v>
      </c>
      <c r="B30" s="2">
        <v>30056461</v>
      </c>
      <c r="C30" s="2">
        <v>2101440</v>
      </c>
      <c r="D30" s="2">
        <v>2726630</v>
      </c>
      <c r="E30" s="2">
        <v>923210</v>
      </c>
      <c r="F30" s="2"/>
      <c r="G30" s="2">
        <v>7170778</v>
      </c>
      <c r="H30" s="2">
        <v>14456474.000000004</v>
      </c>
      <c r="I30" s="2"/>
      <c r="J30" s="2">
        <v>0</v>
      </c>
      <c r="K30" s="2"/>
      <c r="L30" s="1">
        <f t="shared" si="16"/>
        <v>47239565</v>
      </c>
      <c r="M30" s="13">
        <f t="shared" si="16"/>
        <v>10195428</v>
      </c>
      <c r="N30" s="14">
        <f t="shared" si="17"/>
        <v>57434993</v>
      </c>
      <c r="P30" s="3" t="s">
        <v>15</v>
      </c>
      <c r="Q30" s="2">
        <v>11328</v>
      </c>
      <c r="R30" s="2">
        <v>398</v>
      </c>
      <c r="S30" s="2">
        <v>844</v>
      </c>
      <c r="T30" s="2">
        <v>339</v>
      </c>
      <c r="U30" s="2">
        <v>0</v>
      </c>
      <c r="V30" s="2">
        <v>2255</v>
      </c>
      <c r="W30" s="2">
        <v>21943</v>
      </c>
      <c r="X30" s="2">
        <v>0</v>
      </c>
      <c r="Y30" s="2">
        <v>3944</v>
      </c>
      <c r="Z30" s="2">
        <v>0</v>
      </c>
      <c r="AA30" s="1">
        <f t="shared" si="18"/>
        <v>38059</v>
      </c>
      <c r="AB30" s="13">
        <f t="shared" si="18"/>
        <v>2992</v>
      </c>
      <c r="AC30" s="17">
        <f t="shared" si="19"/>
        <v>41051</v>
      </c>
      <c r="AE30" s="3" t="s">
        <v>15</v>
      </c>
      <c r="AF30" s="2">
        <f t="shared" si="20"/>
        <v>2653.2892831920904</v>
      </c>
      <c r="AG30" s="2">
        <f t="shared" si="15"/>
        <v>5280</v>
      </c>
      <c r="AH30" s="2">
        <f t="shared" si="15"/>
        <v>3230.6042654028438</v>
      </c>
      <c r="AI30" s="2">
        <f t="shared" si="15"/>
        <v>2723.3333333333335</v>
      </c>
      <c r="AJ30" s="2" t="str">
        <f t="shared" si="15"/>
        <v>N.A.</v>
      </c>
      <c r="AK30" s="2">
        <f t="shared" si="15"/>
        <v>3179.9458980044346</v>
      </c>
      <c r="AL30" s="2">
        <f t="shared" si="15"/>
        <v>658.81939570705936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1241.2192911006596</v>
      </c>
      <c r="AQ30" s="13">
        <f t="shared" si="15"/>
        <v>3407.5628342245991</v>
      </c>
      <c r="AR30" s="14">
        <f t="shared" si="15"/>
        <v>1399.113127573019</v>
      </c>
    </row>
    <row r="31" spans="1:44" ht="15" customHeight="1" thickBot="1" x14ac:dyDescent="0.3">
      <c r="A31" s="4" t="s">
        <v>16</v>
      </c>
      <c r="B31" s="2">
        <v>503901611.00000048</v>
      </c>
      <c r="C31" s="2">
        <v>1307683080.9999998</v>
      </c>
      <c r="D31" s="2">
        <v>176191386.00000006</v>
      </c>
      <c r="E31" s="2">
        <v>30690799.999999993</v>
      </c>
      <c r="F31" s="2">
        <v>91579671</v>
      </c>
      <c r="G31" s="2">
        <v>96106438</v>
      </c>
      <c r="H31" s="2">
        <v>219723510</v>
      </c>
      <c r="I31" s="2">
        <v>70841414.99999997</v>
      </c>
      <c r="J31" s="2">
        <v>0</v>
      </c>
      <c r="K31" s="2"/>
      <c r="L31" s="1">
        <f t="shared" ref="L31" si="21">B31+D31+F31+H31+J31</f>
        <v>991396178.00000048</v>
      </c>
      <c r="M31" s="13">
        <f t="shared" ref="M31" si="22">C31+E31+G31+I31+K31</f>
        <v>1505321733.9999998</v>
      </c>
      <c r="N31" s="17">
        <f t="shared" ref="N31" si="23">L31+M31</f>
        <v>2496717912</v>
      </c>
      <c r="P31" s="4" t="s">
        <v>16</v>
      </c>
      <c r="Q31" s="2">
        <v>103911</v>
      </c>
      <c r="R31" s="2">
        <v>223389</v>
      </c>
      <c r="S31" s="2">
        <v>34367</v>
      </c>
      <c r="T31" s="2">
        <v>4953</v>
      </c>
      <c r="U31" s="2">
        <v>12339</v>
      </c>
      <c r="V31" s="2">
        <v>15964</v>
      </c>
      <c r="W31" s="2">
        <v>63359</v>
      </c>
      <c r="X31" s="2">
        <v>12583</v>
      </c>
      <c r="Y31" s="2">
        <v>11642</v>
      </c>
      <c r="Z31" s="2">
        <v>0</v>
      </c>
      <c r="AA31" s="1">
        <f t="shared" ref="AA31" si="24">Q31+S31+U31+W31+Y31</f>
        <v>225618</v>
      </c>
      <c r="AB31" s="13">
        <f t="shared" ref="AB31" si="25">R31+T31+V31+X31+Z31</f>
        <v>256889</v>
      </c>
      <c r="AC31" s="14">
        <f t="shared" ref="AC31" si="26">AA31+AB31</f>
        <v>482507</v>
      </c>
      <c r="AE31" s="4" t="s">
        <v>16</v>
      </c>
      <c r="AF31" s="2">
        <f t="shared" si="20"/>
        <v>4849.3577292105792</v>
      </c>
      <c r="AG31" s="2">
        <f t="shared" si="15"/>
        <v>5853.8382865763297</v>
      </c>
      <c r="AH31" s="2">
        <f t="shared" si="15"/>
        <v>5126.7607297698387</v>
      </c>
      <c r="AI31" s="2">
        <f t="shared" si="15"/>
        <v>6196.4062184534614</v>
      </c>
      <c r="AJ31" s="2">
        <f t="shared" si="15"/>
        <v>7421.9686360320929</v>
      </c>
      <c r="AK31" s="2">
        <f t="shared" si="15"/>
        <v>6020.1978200952144</v>
      </c>
      <c r="AL31" s="2">
        <f t="shared" si="15"/>
        <v>3467.913161508231</v>
      </c>
      <c r="AM31" s="2">
        <f t="shared" si="15"/>
        <v>5629.9304617340831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4394.1360086517943</v>
      </c>
      <c r="AQ31" s="13">
        <f t="shared" ref="AQ31" si="28">IFERROR(M31/AB31, "N.A.")</f>
        <v>5859.8139040597289</v>
      </c>
      <c r="AR31" s="14">
        <f t="shared" ref="AR31" si="29">IFERROR(N31/AC31, "N.A.")</f>
        <v>5174.4698253082342</v>
      </c>
    </row>
    <row r="32" spans="1:44" ht="15" customHeight="1" thickBot="1" x14ac:dyDescent="0.3">
      <c r="A32" s="5" t="s">
        <v>0</v>
      </c>
      <c r="B32" s="24">
        <f>B31+C31</f>
        <v>1811584692.0000002</v>
      </c>
      <c r="C32" s="26"/>
      <c r="D32" s="24">
        <f>D31+E31</f>
        <v>206882186.00000006</v>
      </c>
      <c r="E32" s="26"/>
      <c r="F32" s="24">
        <f>F31+G31</f>
        <v>187686109</v>
      </c>
      <c r="G32" s="26"/>
      <c r="H32" s="24">
        <f>H31+I31</f>
        <v>290564925</v>
      </c>
      <c r="I32" s="26"/>
      <c r="J32" s="24">
        <f>J31+K31</f>
        <v>0</v>
      </c>
      <c r="K32" s="26"/>
      <c r="L32" s="24">
        <f>L31+M31</f>
        <v>2496717912</v>
      </c>
      <c r="M32" s="25"/>
      <c r="N32" s="18">
        <f>B32+D32+F32+H32+J32</f>
        <v>2496717912</v>
      </c>
      <c r="P32" s="5" t="s">
        <v>0</v>
      </c>
      <c r="Q32" s="24">
        <f>Q31+R31</f>
        <v>327300</v>
      </c>
      <c r="R32" s="26"/>
      <c r="S32" s="24">
        <f>S31+T31</f>
        <v>39320</v>
      </c>
      <c r="T32" s="26"/>
      <c r="U32" s="24">
        <f>U31+V31</f>
        <v>28303</v>
      </c>
      <c r="V32" s="26"/>
      <c r="W32" s="24">
        <f>W31+X31</f>
        <v>75942</v>
      </c>
      <c r="X32" s="26"/>
      <c r="Y32" s="24">
        <f>Y31+Z31</f>
        <v>11642</v>
      </c>
      <c r="Z32" s="26"/>
      <c r="AA32" s="24">
        <f>AA31+AB31</f>
        <v>482507</v>
      </c>
      <c r="AB32" s="26"/>
      <c r="AC32" s="19">
        <f>Q32+S32+U32+W32+Y32</f>
        <v>482507</v>
      </c>
      <c r="AE32" s="5" t="s">
        <v>0</v>
      </c>
      <c r="AF32" s="27">
        <f>IFERROR(B32/Q32,"N.A.")</f>
        <v>5534.9364252978921</v>
      </c>
      <c r="AG32" s="28"/>
      <c r="AH32" s="27">
        <f>IFERROR(D32/S32,"N.A.")</f>
        <v>5261.5001525941016</v>
      </c>
      <c r="AI32" s="28"/>
      <c r="AJ32" s="27">
        <f>IFERROR(F32/U32,"N.A.")</f>
        <v>6631.3150196092283</v>
      </c>
      <c r="AK32" s="28"/>
      <c r="AL32" s="27">
        <f>IFERROR(H32/W32,"N.A.")</f>
        <v>3826.1426483368887</v>
      </c>
      <c r="AM32" s="28"/>
      <c r="AN32" s="27">
        <f>IFERROR(J32/Y32,"N.A.")</f>
        <v>0</v>
      </c>
      <c r="AO32" s="28"/>
      <c r="AP32" s="27">
        <f>IFERROR(L32/AA32,"N.A.")</f>
        <v>5174.4698253082342</v>
      </c>
      <c r="AQ32" s="28"/>
      <c r="AR32" s="16">
        <f>IFERROR(N32/AC32, "N.A.")</f>
        <v>5174.4698253082342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20921891</v>
      </c>
      <c r="C39" s="2"/>
      <c r="D39" s="2">
        <v>5526960</v>
      </c>
      <c r="E39" s="2"/>
      <c r="F39" s="2">
        <v>4598390</v>
      </c>
      <c r="G39" s="2"/>
      <c r="H39" s="2">
        <v>92863300.99999994</v>
      </c>
      <c r="I39" s="2"/>
      <c r="J39" s="2">
        <v>0</v>
      </c>
      <c r="K39" s="2"/>
      <c r="L39" s="1">
        <f>B39+D39+F39+H39+J39</f>
        <v>123910541.99999994</v>
      </c>
      <c r="M39" s="13">
        <f>C39+E39+G39+I39+K39</f>
        <v>0</v>
      </c>
      <c r="N39" s="14">
        <f>L39+M39</f>
        <v>123910541.99999994</v>
      </c>
      <c r="P39" s="3" t="s">
        <v>12</v>
      </c>
      <c r="Q39" s="2">
        <v>6020</v>
      </c>
      <c r="R39" s="2">
        <v>0</v>
      </c>
      <c r="S39" s="2">
        <v>600</v>
      </c>
      <c r="T39" s="2">
        <v>0</v>
      </c>
      <c r="U39" s="2">
        <v>2165</v>
      </c>
      <c r="V39" s="2">
        <v>0</v>
      </c>
      <c r="W39" s="2">
        <v>42946</v>
      </c>
      <c r="X39" s="2">
        <v>0</v>
      </c>
      <c r="Y39" s="2">
        <v>6756</v>
      </c>
      <c r="Z39" s="2">
        <v>0</v>
      </c>
      <c r="AA39" s="1">
        <f>Q39+S39+U39+W39+Y39</f>
        <v>58487</v>
      </c>
      <c r="AB39" s="13">
        <f>R39+T39+V39+X39+Z39</f>
        <v>0</v>
      </c>
      <c r="AC39" s="14">
        <f>AA39+AB39</f>
        <v>58487</v>
      </c>
      <c r="AE39" s="3" t="s">
        <v>12</v>
      </c>
      <c r="AF39" s="2">
        <f>IFERROR(B39/Q39, "N.A.")</f>
        <v>3475.3971760797344</v>
      </c>
      <c r="AG39" s="2" t="str">
        <f t="shared" ref="AG39:AR43" si="30">IFERROR(C39/R39, "N.A.")</f>
        <v>N.A.</v>
      </c>
      <c r="AH39" s="2">
        <f t="shared" si="30"/>
        <v>9211.6</v>
      </c>
      <c r="AI39" s="2" t="str">
        <f t="shared" si="30"/>
        <v>N.A.</v>
      </c>
      <c r="AJ39" s="2">
        <f t="shared" si="30"/>
        <v>2123.9676674364896</v>
      </c>
      <c r="AK39" s="2" t="str">
        <f t="shared" si="30"/>
        <v>N.A.</v>
      </c>
      <c r="AL39" s="2">
        <f t="shared" si="30"/>
        <v>2162.3271317468434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2118.5997230153698</v>
      </c>
      <c r="AQ39" s="13" t="str">
        <f t="shared" si="30"/>
        <v>N.A.</v>
      </c>
      <c r="AR39" s="14">
        <f t="shared" si="30"/>
        <v>2118.5997230153698</v>
      </c>
    </row>
    <row r="40" spans="1:44" ht="15" customHeight="1" thickBot="1" x14ac:dyDescent="0.3">
      <c r="A40" s="3" t="s">
        <v>13</v>
      </c>
      <c r="B40" s="2">
        <v>101258665.00000004</v>
      </c>
      <c r="C40" s="2">
        <v>2620635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101258665.00000004</v>
      </c>
      <c r="M40" s="13">
        <f t="shared" si="31"/>
        <v>2620635</v>
      </c>
      <c r="N40" s="14">
        <f t="shared" ref="N40:N42" si="32">L40+M40</f>
        <v>103879300.00000004</v>
      </c>
      <c r="P40" s="3" t="s">
        <v>13</v>
      </c>
      <c r="Q40" s="2">
        <v>32941</v>
      </c>
      <c r="R40" s="2">
        <v>512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32941</v>
      </c>
      <c r="AB40" s="13">
        <f t="shared" si="33"/>
        <v>512</v>
      </c>
      <c r="AC40" s="14">
        <f t="shared" ref="AC40:AC42" si="34">AA40+AB40</f>
        <v>33453</v>
      </c>
      <c r="AE40" s="3" t="s">
        <v>13</v>
      </c>
      <c r="AF40" s="2">
        <f t="shared" ref="AF40:AF43" si="35">IFERROR(B40/Q40, "N.A.")</f>
        <v>3073.9402264655005</v>
      </c>
      <c r="AG40" s="2">
        <f t="shared" si="30"/>
        <v>5118.427734375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3073.9402264655005</v>
      </c>
      <c r="AQ40" s="13">
        <f t="shared" si="30"/>
        <v>5118.427734375</v>
      </c>
      <c r="AR40" s="14">
        <f t="shared" si="30"/>
        <v>3105.2312199204866</v>
      </c>
    </row>
    <row r="41" spans="1:44" ht="15" customHeight="1" thickBot="1" x14ac:dyDescent="0.3">
      <c r="A41" s="3" t="s">
        <v>14</v>
      </c>
      <c r="B41" s="2">
        <v>164478550.99999997</v>
      </c>
      <c r="C41" s="2">
        <v>781543828.00000131</v>
      </c>
      <c r="D41" s="2">
        <v>56208375</v>
      </c>
      <c r="E41" s="2">
        <v>15173302</v>
      </c>
      <c r="F41" s="2"/>
      <c r="G41" s="2">
        <v>40036770.000000007</v>
      </c>
      <c r="H41" s="2"/>
      <c r="I41" s="2">
        <v>23302677.000000004</v>
      </c>
      <c r="J41" s="2">
        <v>0</v>
      </c>
      <c r="K41" s="2"/>
      <c r="L41" s="1">
        <f t="shared" si="31"/>
        <v>220686925.99999997</v>
      </c>
      <c r="M41" s="13">
        <f t="shared" si="31"/>
        <v>860056577.00000131</v>
      </c>
      <c r="N41" s="14">
        <f t="shared" si="32"/>
        <v>1080743503.0000012</v>
      </c>
      <c r="P41" s="3" t="s">
        <v>14</v>
      </c>
      <c r="Q41" s="2">
        <v>38401</v>
      </c>
      <c r="R41" s="2">
        <v>136875</v>
      </c>
      <c r="S41" s="2">
        <v>9429</v>
      </c>
      <c r="T41" s="2">
        <v>1988</v>
      </c>
      <c r="U41" s="2">
        <v>0</v>
      </c>
      <c r="V41" s="2">
        <v>6365</v>
      </c>
      <c r="W41" s="2">
        <v>0</v>
      </c>
      <c r="X41" s="2">
        <v>8881</v>
      </c>
      <c r="Y41" s="2">
        <v>8717</v>
      </c>
      <c r="Z41" s="2">
        <v>0</v>
      </c>
      <c r="AA41" s="1">
        <f t="shared" si="33"/>
        <v>56547</v>
      </c>
      <c r="AB41" s="13">
        <f t="shared" si="33"/>
        <v>154109</v>
      </c>
      <c r="AC41" s="14">
        <f t="shared" si="34"/>
        <v>210656</v>
      </c>
      <c r="AE41" s="3" t="s">
        <v>14</v>
      </c>
      <c r="AF41" s="2">
        <f t="shared" si="35"/>
        <v>4283.1840577068297</v>
      </c>
      <c r="AG41" s="2">
        <f t="shared" si="30"/>
        <v>5709.9092456621102</v>
      </c>
      <c r="AH41" s="2">
        <f t="shared" si="30"/>
        <v>5961.2233534839324</v>
      </c>
      <c r="AI41" s="2">
        <f t="shared" si="30"/>
        <v>7632.4456740442656</v>
      </c>
      <c r="AJ41" s="2" t="str">
        <f t="shared" si="30"/>
        <v>N.A.</v>
      </c>
      <c r="AK41" s="2">
        <f t="shared" si="30"/>
        <v>6290.144540455618</v>
      </c>
      <c r="AL41" s="2" t="str">
        <f t="shared" si="30"/>
        <v>N.A.</v>
      </c>
      <c r="AM41" s="2">
        <f t="shared" si="30"/>
        <v>2623.8798558720869</v>
      </c>
      <c r="AN41" s="2">
        <f t="shared" si="30"/>
        <v>0</v>
      </c>
      <c r="AO41" s="2" t="str">
        <f t="shared" si="30"/>
        <v>N.A.</v>
      </c>
      <c r="AP41" s="15">
        <f t="shared" si="30"/>
        <v>3902.7167842679537</v>
      </c>
      <c r="AQ41" s="13">
        <f t="shared" si="30"/>
        <v>5580.8328974946389</v>
      </c>
      <c r="AR41" s="14">
        <f t="shared" si="30"/>
        <v>5130.3713305104111</v>
      </c>
    </row>
    <row r="42" spans="1:44" ht="15" customHeight="1" thickBot="1" x14ac:dyDescent="0.3">
      <c r="A42" s="3" t="s">
        <v>15</v>
      </c>
      <c r="B42" s="2">
        <v>274770</v>
      </c>
      <c r="C42" s="2">
        <v>1221860</v>
      </c>
      <c r="D42" s="2"/>
      <c r="E42" s="2"/>
      <c r="F42" s="2"/>
      <c r="G42" s="2">
        <v>45500</v>
      </c>
      <c r="H42" s="2">
        <v>25050</v>
      </c>
      <c r="I42" s="2"/>
      <c r="J42" s="2">
        <v>0</v>
      </c>
      <c r="K42" s="2"/>
      <c r="L42" s="1">
        <f t="shared" si="31"/>
        <v>299820</v>
      </c>
      <c r="M42" s="13">
        <f t="shared" si="31"/>
        <v>1267360</v>
      </c>
      <c r="N42" s="14">
        <f t="shared" si="32"/>
        <v>1567180</v>
      </c>
      <c r="P42" s="3" t="s">
        <v>15</v>
      </c>
      <c r="Q42" s="2">
        <v>142</v>
      </c>
      <c r="R42" s="2">
        <v>398</v>
      </c>
      <c r="S42" s="2">
        <v>0</v>
      </c>
      <c r="T42" s="2">
        <v>0</v>
      </c>
      <c r="U42" s="2">
        <v>0</v>
      </c>
      <c r="V42" s="2">
        <v>182</v>
      </c>
      <c r="W42" s="2">
        <v>499</v>
      </c>
      <c r="X42" s="2">
        <v>0</v>
      </c>
      <c r="Y42" s="2">
        <v>2284</v>
      </c>
      <c r="Z42" s="2">
        <v>0</v>
      </c>
      <c r="AA42" s="1">
        <f t="shared" si="33"/>
        <v>2925</v>
      </c>
      <c r="AB42" s="13">
        <f t="shared" si="33"/>
        <v>580</v>
      </c>
      <c r="AC42" s="14">
        <f t="shared" si="34"/>
        <v>3505</v>
      </c>
      <c r="AE42" s="3" t="s">
        <v>15</v>
      </c>
      <c r="AF42" s="2">
        <f t="shared" si="35"/>
        <v>1935</v>
      </c>
      <c r="AG42" s="2">
        <f t="shared" si="30"/>
        <v>3070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250</v>
      </c>
      <c r="AL42" s="2">
        <f t="shared" si="30"/>
        <v>50.200400801603209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102.50256410256411</v>
      </c>
      <c r="AQ42" s="13">
        <f t="shared" si="30"/>
        <v>2185.1034482758619</v>
      </c>
      <c r="AR42" s="14">
        <f t="shared" si="30"/>
        <v>447.12696148359487</v>
      </c>
    </row>
    <row r="43" spans="1:44" ht="15" customHeight="1" thickBot="1" x14ac:dyDescent="0.3">
      <c r="A43" s="4" t="s">
        <v>16</v>
      </c>
      <c r="B43" s="2">
        <v>286933877.0000003</v>
      </c>
      <c r="C43" s="2">
        <v>785386322.99999917</v>
      </c>
      <c r="D43" s="2">
        <v>61735335.000000007</v>
      </c>
      <c r="E43" s="2">
        <v>15173302</v>
      </c>
      <c r="F43" s="2">
        <v>4598390</v>
      </c>
      <c r="G43" s="2">
        <v>40082270</v>
      </c>
      <c r="H43" s="2">
        <v>92888350.999999985</v>
      </c>
      <c r="I43" s="2">
        <v>23302677.000000004</v>
      </c>
      <c r="J43" s="2">
        <v>0</v>
      </c>
      <c r="K43" s="2"/>
      <c r="L43" s="1">
        <f t="shared" ref="L43" si="36">B43+D43+F43+H43+J43</f>
        <v>446155953.0000003</v>
      </c>
      <c r="M43" s="13">
        <f t="shared" ref="M43" si="37">C43+E43+G43+I43+K43</f>
        <v>863944571.99999917</v>
      </c>
      <c r="N43" s="17">
        <f t="shared" ref="N43" si="38">L43+M43</f>
        <v>1310100524.9999995</v>
      </c>
      <c r="P43" s="4" t="s">
        <v>16</v>
      </c>
      <c r="Q43" s="2">
        <v>77504</v>
      </c>
      <c r="R43" s="2">
        <v>137785</v>
      </c>
      <c r="S43" s="2">
        <v>10029</v>
      </c>
      <c r="T43" s="2">
        <v>1988</v>
      </c>
      <c r="U43" s="2">
        <v>2165</v>
      </c>
      <c r="V43" s="2">
        <v>6547</v>
      </c>
      <c r="W43" s="2">
        <v>43445</v>
      </c>
      <c r="X43" s="2">
        <v>8881</v>
      </c>
      <c r="Y43" s="2">
        <v>17757</v>
      </c>
      <c r="Z43" s="2">
        <v>0</v>
      </c>
      <c r="AA43" s="1">
        <f t="shared" ref="AA43" si="39">Q43+S43+U43+W43+Y43</f>
        <v>150900</v>
      </c>
      <c r="AB43" s="13">
        <f t="shared" ref="AB43" si="40">R43+T43+V43+X43+Z43</f>
        <v>155201</v>
      </c>
      <c r="AC43" s="17">
        <f t="shared" ref="AC43" si="41">AA43+AB43</f>
        <v>306101</v>
      </c>
      <c r="AE43" s="4" t="s">
        <v>16</v>
      </c>
      <c r="AF43" s="2">
        <f t="shared" si="35"/>
        <v>3702.1815261147849</v>
      </c>
      <c r="AG43" s="2">
        <f t="shared" si="30"/>
        <v>5700.085807598789</v>
      </c>
      <c r="AH43" s="2">
        <f t="shared" si="30"/>
        <v>6155.6820221358066</v>
      </c>
      <c r="AI43" s="2">
        <f t="shared" si="30"/>
        <v>7632.4456740442656</v>
      </c>
      <c r="AJ43" s="2">
        <f t="shared" si="30"/>
        <v>2123.9676674364896</v>
      </c>
      <c r="AK43" s="2">
        <f t="shared" si="30"/>
        <v>6122.234611272338</v>
      </c>
      <c r="AL43" s="2">
        <f t="shared" si="30"/>
        <v>2138.0676947865113</v>
      </c>
      <c r="AM43" s="2">
        <f t="shared" si="30"/>
        <v>2623.8798558720869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2956.6332206759462</v>
      </c>
      <c r="AQ43" s="13">
        <f t="shared" ref="AQ43" si="43">IFERROR(M43/AB43, "N.A.")</f>
        <v>5566.61730272356</v>
      </c>
      <c r="AR43" s="14">
        <f t="shared" ref="AR43" si="44">IFERROR(N43/AC43, "N.A.")</f>
        <v>4279.9615976426066</v>
      </c>
    </row>
    <row r="44" spans="1:44" ht="15" customHeight="1" thickBot="1" x14ac:dyDescent="0.3">
      <c r="A44" s="5" t="s">
        <v>0</v>
      </c>
      <c r="B44" s="24">
        <f>B43+C43</f>
        <v>1072320199.9999995</v>
      </c>
      <c r="C44" s="26"/>
      <c r="D44" s="24">
        <f>D43+E43</f>
        <v>76908637</v>
      </c>
      <c r="E44" s="26"/>
      <c r="F44" s="24">
        <f>F43+G43</f>
        <v>44680660</v>
      </c>
      <c r="G44" s="26"/>
      <c r="H44" s="24">
        <f>H43+I43</f>
        <v>116191027.99999999</v>
      </c>
      <c r="I44" s="26"/>
      <c r="J44" s="24">
        <f>J43+K43</f>
        <v>0</v>
      </c>
      <c r="K44" s="26"/>
      <c r="L44" s="24">
        <f>L43+M43</f>
        <v>1310100524.9999995</v>
      </c>
      <c r="M44" s="25"/>
      <c r="N44" s="18">
        <f>B44+D44+F44+H44+J44</f>
        <v>1310100524.9999995</v>
      </c>
      <c r="P44" s="5" t="s">
        <v>0</v>
      </c>
      <c r="Q44" s="24">
        <f>Q43+R43</f>
        <v>215289</v>
      </c>
      <c r="R44" s="26"/>
      <c r="S44" s="24">
        <f>S43+T43</f>
        <v>12017</v>
      </c>
      <c r="T44" s="26"/>
      <c r="U44" s="24">
        <f>U43+V43</f>
        <v>8712</v>
      </c>
      <c r="V44" s="26"/>
      <c r="W44" s="24">
        <f>W43+X43</f>
        <v>52326</v>
      </c>
      <c r="X44" s="26"/>
      <c r="Y44" s="24">
        <f>Y43+Z43</f>
        <v>17757</v>
      </c>
      <c r="Z44" s="26"/>
      <c r="AA44" s="24">
        <f>AA43+AB43</f>
        <v>306101</v>
      </c>
      <c r="AB44" s="25"/>
      <c r="AC44" s="18">
        <f>Q44+S44+U44+W44+Y44</f>
        <v>306101</v>
      </c>
      <c r="AE44" s="5" t="s">
        <v>0</v>
      </c>
      <c r="AF44" s="27">
        <f>IFERROR(B44/Q44,"N.A.")</f>
        <v>4980.8406374687029</v>
      </c>
      <c r="AG44" s="28"/>
      <c r="AH44" s="27">
        <f>IFERROR(D44/S44,"N.A.")</f>
        <v>6399.9864358824998</v>
      </c>
      <c r="AI44" s="28"/>
      <c r="AJ44" s="27">
        <f>IFERROR(F44/U44,"N.A.")</f>
        <v>5128.63406795225</v>
      </c>
      <c r="AK44" s="28"/>
      <c r="AL44" s="27">
        <f>IFERROR(H44/W44,"N.A.")</f>
        <v>2220.5218820471655</v>
      </c>
      <c r="AM44" s="28"/>
      <c r="AN44" s="27">
        <f>IFERROR(J44/Y44,"N.A.")</f>
        <v>0</v>
      </c>
      <c r="AO44" s="28"/>
      <c r="AP44" s="27">
        <f>IFERROR(L44/AA44,"N.A.")</f>
        <v>4279.9615976426066</v>
      </c>
      <c r="AQ44" s="28"/>
      <c r="AR44" s="16">
        <f>IFERROR(N44/AC44, "N.A.")</f>
        <v>4279.9615976426066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9575049.9999999981</v>
      </c>
      <c r="C15" s="2"/>
      <c r="D15" s="2">
        <v>3133375.0000000005</v>
      </c>
      <c r="E15" s="2"/>
      <c r="F15" s="2">
        <v>3657150.0000000005</v>
      </c>
      <c r="G15" s="2"/>
      <c r="H15" s="2">
        <v>21738565.999999996</v>
      </c>
      <c r="I15" s="2"/>
      <c r="J15" s="2">
        <v>0</v>
      </c>
      <c r="K15" s="2"/>
      <c r="L15" s="1">
        <f>B15+D15+F15+H15+J15</f>
        <v>38104140.999999993</v>
      </c>
      <c r="M15" s="13">
        <f>C15+E15+G15+I15+K15</f>
        <v>0</v>
      </c>
      <c r="N15" s="14">
        <f>L15+M15</f>
        <v>38104140.999999993</v>
      </c>
      <c r="P15" s="3" t="s">
        <v>12</v>
      </c>
      <c r="Q15" s="2">
        <v>2227</v>
      </c>
      <c r="R15" s="2">
        <v>0</v>
      </c>
      <c r="S15" s="2">
        <v>1114</v>
      </c>
      <c r="T15" s="2">
        <v>0</v>
      </c>
      <c r="U15" s="2">
        <v>830</v>
      </c>
      <c r="V15" s="2">
        <v>0</v>
      </c>
      <c r="W15" s="2">
        <v>6014</v>
      </c>
      <c r="X15" s="2">
        <v>0</v>
      </c>
      <c r="Y15" s="2">
        <v>961</v>
      </c>
      <c r="Z15" s="2">
        <v>0</v>
      </c>
      <c r="AA15" s="1">
        <f>Q15+S15+U15+W15+Y15</f>
        <v>11146</v>
      </c>
      <c r="AB15" s="13">
        <f>R15+T15+V15+X15+Z15</f>
        <v>0</v>
      </c>
      <c r="AC15" s="14">
        <f>AA15+AB15</f>
        <v>11146</v>
      </c>
      <c r="AE15" s="3" t="s">
        <v>12</v>
      </c>
      <c r="AF15" s="2">
        <f>IFERROR(B15/Q15, "N.A.")</f>
        <v>4299.5285136955536</v>
      </c>
      <c r="AG15" s="2" t="str">
        <f t="shared" ref="AG15:AR19" si="0">IFERROR(C15/R15, "N.A.")</f>
        <v>N.A.</v>
      </c>
      <c r="AH15" s="2">
        <f t="shared" si="0"/>
        <v>2812.7244165170559</v>
      </c>
      <c r="AI15" s="2" t="str">
        <f t="shared" si="0"/>
        <v>N.A.</v>
      </c>
      <c r="AJ15" s="2">
        <f t="shared" si="0"/>
        <v>4406.204819277109</v>
      </c>
      <c r="AK15" s="2" t="str">
        <f t="shared" si="0"/>
        <v>N.A.</v>
      </c>
      <c r="AL15" s="2">
        <f t="shared" si="0"/>
        <v>3614.6601263717985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3418.6381661582623</v>
      </c>
      <c r="AQ15" s="13" t="str">
        <f t="shared" si="0"/>
        <v>N.A.</v>
      </c>
      <c r="AR15" s="14">
        <f t="shared" si="0"/>
        <v>3418.6381661582623</v>
      </c>
    </row>
    <row r="16" spans="1:44" ht="15" customHeight="1" thickBot="1" x14ac:dyDescent="0.3">
      <c r="A16" s="3" t="s">
        <v>13</v>
      </c>
      <c r="B16" s="2">
        <v>2256476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2256476</v>
      </c>
      <c r="M16" s="13">
        <f t="shared" si="1"/>
        <v>0</v>
      </c>
      <c r="N16" s="14">
        <f t="shared" ref="N16:N18" si="2">L16+M16</f>
        <v>2256476</v>
      </c>
      <c r="P16" s="3" t="s">
        <v>13</v>
      </c>
      <c r="Q16" s="2">
        <v>944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944</v>
      </c>
      <c r="AB16" s="13">
        <f t="shared" si="3"/>
        <v>0</v>
      </c>
      <c r="AC16" s="14">
        <f t="shared" ref="AC16:AC18" si="4">AA16+AB16</f>
        <v>944</v>
      </c>
      <c r="AE16" s="3" t="s">
        <v>13</v>
      </c>
      <c r="AF16" s="2">
        <f t="shared" ref="AF16:AF19" si="5">IFERROR(B16/Q16, "N.A.")</f>
        <v>2390.3347457627119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2390.3347457627119</v>
      </c>
      <c r="AQ16" s="13" t="str">
        <f t="shared" si="0"/>
        <v>N.A.</v>
      </c>
      <c r="AR16" s="14">
        <f t="shared" si="0"/>
        <v>2390.3347457627119</v>
      </c>
    </row>
    <row r="17" spans="1:44" ht="15" customHeight="1" thickBot="1" x14ac:dyDescent="0.3">
      <c r="A17" s="3" t="s">
        <v>14</v>
      </c>
      <c r="B17" s="2">
        <v>13625591.999999998</v>
      </c>
      <c r="C17" s="2">
        <v>50916610.000000007</v>
      </c>
      <c r="D17" s="2">
        <v>624145</v>
      </c>
      <c r="E17" s="2"/>
      <c r="F17" s="2"/>
      <c r="G17" s="2">
        <v>4372000</v>
      </c>
      <c r="H17" s="2"/>
      <c r="I17" s="2">
        <v>6664882</v>
      </c>
      <c r="J17" s="2">
        <v>0</v>
      </c>
      <c r="K17" s="2"/>
      <c r="L17" s="1">
        <f t="shared" si="1"/>
        <v>14249736.999999998</v>
      </c>
      <c r="M17" s="13">
        <f t="shared" si="1"/>
        <v>61953492.000000007</v>
      </c>
      <c r="N17" s="14">
        <f t="shared" si="2"/>
        <v>76203229</v>
      </c>
      <c r="P17" s="3" t="s">
        <v>14</v>
      </c>
      <c r="Q17" s="2">
        <v>4654</v>
      </c>
      <c r="R17" s="2">
        <v>9791</v>
      </c>
      <c r="S17" s="2">
        <v>385</v>
      </c>
      <c r="T17" s="2">
        <v>0</v>
      </c>
      <c r="U17" s="2">
        <v>0</v>
      </c>
      <c r="V17" s="2">
        <v>853</v>
      </c>
      <c r="W17" s="2">
        <v>0</v>
      </c>
      <c r="X17" s="2">
        <v>1804</v>
      </c>
      <c r="Y17" s="2">
        <v>1181</v>
      </c>
      <c r="Z17" s="2">
        <v>0</v>
      </c>
      <c r="AA17" s="1">
        <f t="shared" si="3"/>
        <v>6220</v>
      </c>
      <c r="AB17" s="13">
        <f t="shared" si="3"/>
        <v>12448</v>
      </c>
      <c r="AC17" s="14">
        <f t="shared" si="4"/>
        <v>18668</v>
      </c>
      <c r="AE17" s="3" t="s">
        <v>14</v>
      </c>
      <c r="AF17" s="2">
        <f t="shared" si="5"/>
        <v>2927.7163730124621</v>
      </c>
      <c r="AG17" s="2">
        <f t="shared" si="0"/>
        <v>5200.3482790317648</v>
      </c>
      <c r="AH17" s="2">
        <f t="shared" si="0"/>
        <v>1621.1558441558441</v>
      </c>
      <c r="AI17" s="2" t="str">
        <f t="shared" si="0"/>
        <v>N.A.</v>
      </c>
      <c r="AJ17" s="2" t="str">
        <f t="shared" si="0"/>
        <v>N.A.</v>
      </c>
      <c r="AK17" s="2">
        <f t="shared" si="0"/>
        <v>5125.4396248534586</v>
      </c>
      <c r="AL17" s="2" t="str">
        <f t="shared" si="0"/>
        <v>N.A.</v>
      </c>
      <c r="AM17" s="2">
        <f t="shared" si="0"/>
        <v>3694.5022172949002</v>
      </c>
      <c r="AN17" s="2">
        <f t="shared" si="0"/>
        <v>0</v>
      </c>
      <c r="AO17" s="2" t="str">
        <f t="shared" si="0"/>
        <v>N.A.</v>
      </c>
      <c r="AP17" s="15">
        <f t="shared" si="0"/>
        <v>2290.9545016077168</v>
      </c>
      <c r="AQ17" s="13">
        <f t="shared" si="0"/>
        <v>4976.9836118251933</v>
      </c>
      <c r="AR17" s="14">
        <f t="shared" si="0"/>
        <v>4082.0242661238485</v>
      </c>
    </row>
    <row r="18" spans="1:44" ht="15" customHeight="1" thickBot="1" x14ac:dyDescent="0.3">
      <c r="A18" s="3" t="s">
        <v>15</v>
      </c>
      <c r="B18" s="2">
        <v>6064978</v>
      </c>
      <c r="C18" s="2">
        <v>3323300</v>
      </c>
      <c r="D18" s="2">
        <v>903000</v>
      </c>
      <c r="E18" s="2"/>
      <c r="F18" s="2"/>
      <c r="G18" s="2"/>
      <c r="H18" s="2">
        <v>3815763.9999999991</v>
      </c>
      <c r="I18" s="2"/>
      <c r="J18" s="2">
        <v>0</v>
      </c>
      <c r="K18" s="2"/>
      <c r="L18" s="1">
        <f t="shared" si="1"/>
        <v>10783742</v>
      </c>
      <c r="M18" s="13">
        <f t="shared" si="1"/>
        <v>3323300</v>
      </c>
      <c r="N18" s="14">
        <f t="shared" si="2"/>
        <v>14107042</v>
      </c>
      <c r="P18" s="3" t="s">
        <v>15</v>
      </c>
      <c r="Q18" s="2">
        <v>2251</v>
      </c>
      <c r="R18" s="2">
        <v>796</v>
      </c>
      <c r="S18" s="2">
        <v>175</v>
      </c>
      <c r="T18" s="2">
        <v>0</v>
      </c>
      <c r="U18" s="2">
        <v>0</v>
      </c>
      <c r="V18" s="2">
        <v>0</v>
      </c>
      <c r="W18" s="2">
        <v>9774</v>
      </c>
      <c r="X18" s="2">
        <v>0</v>
      </c>
      <c r="Y18" s="2">
        <v>1923</v>
      </c>
      <c r="Z18" s="2">
        <v>0</v>
      </c>
      <c r="AA18" s="1">
        <f t="shared" si="3"/>
        <v>14123</v>
      </c>
      <c r="AB18" s="13">
        <f t="shared" si="3"/>
        <v>796</v>
      </c>
      <c r="AC18" s="17">
        <f t="shared" si="4"/>
        <v>14919</v>
      </c>
      <c r="AE18" s="3" t="s">
        <v>15</v>
      </c>
      <c r="AF18" s="2">
        <f t="shared" si="5"/>
        <v>2694.348289649045</v>
      </c>
      <c r="AG18" s="2">
        <f t="shared" si="0"/>
        <v>4175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390.39942705136065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763.55887559300436</v>
      </c>
      <c r="AQ18" s="13">
        <f t="shared" si="0"/>
        <v>4175</v>
      </c>
      <c r="AR18" s="14">
        <f t="shared" si="0"/>
        <v>945.57557477042701</v>
      </c>
    </row>
    <row r="19" spans="1:44" ht="15" customHeight="1" thickBot="1" x14ac:dyDescent="0.3">
      <c r="A19" s="4" t="s">
        <v>16</v>
      </c>
      <c r="B19" s="2">
        <v>31522095.999999996</v>
      </c>
      <c r="C19" s="2">
        <v>54239910.000000015</v>
      </c>
      <c r="D19" s="2">
        <v>4660520</v>
      </c>
      <c r="E19" s="2"/>
      <c r="F19" s="2">
        <v>3657150.0000000005</v>
      </c>
      <c r="G19" s="2">
        <v>4372000</v>
      </c>
      <c r="H19" s="2">
        <v>25554329.999999989</v>
      </c>
      <c r="I19" s="2">
        <v>6664882</v>
      </c>
      <c r="J19" s="2">
        <v>0</v>
      </c>
      <c r="K19" s="2"/>
      <c r="L19" s="1">
        <f t="shared" ref="L19" si="6">B19+D19+F19+H19+J19</f>
        <v>65394095.999999985</v>
      </c>
      <c r="M19" s="13">
        <f t="shared" ref="M19" si="7">C19+E19+G19+I19+K19</f>
        <v>65276792.000000015</v>
      </c>
      <c r="N19" s="17">
        <f t="shared" ref="N19" si="8">L19+M19</f>
        <v>130670888</v>
      </c>
      <c r="P19" s="4" t="s">
        <v>16</v>
      </c>
      <c r="Q19" s="2">
        <v>10076</v>
      </c>
      <c r="R19" s="2">
        <v>10587</v>
      </c>
      <c r="S19" s="2">
        <v>1674</v>
      </c>
      <c r="T19" s="2">
        <v>0</v>
      </c>
      <c r="U19" s="2">
        <v>830</v>
      </c>
      <c r="V19" s="2">
        <v>853</v>
      </c>
      <c r="W19" s="2">
        <v>15788</v>
      </c>
      <c r="X19" s="2">
        <v>1804</v>
      </c>
      <c r="Y19" s="2">
        <v>4065</v>
      </c>
      <c r="Z19" s="2">
        <v>0</v>
      </c>
      <c r="AA19" s="1">
        <f t="shared" ref="AA19" si="9">Q19+S19+U19+W19+Y19</f>
        <v>32433</v>
      </c>
      <c r="AB19" s="13">
        <f t="shared" ref="AB19" si="10">R19+T19+V19+X19+Z19</f>
        <v>13244</v>
      </c>
      <c r="AC19" s="14">
        <f t="shared" ref="AC19" si="11">AA19+AB19</f>
        <v>45677</v>
      </c>
      <c r="AE19" s="4" t="s">
        <v>16</v>
      </c>
      <c r="AF19" s="2">
        <f t="shared" si="5"/>
        <v>3128.433505359269</v>
      </c>
      <c r="AG19" s="2">
        <f t="shared" si="0"/>
        <v>5123.2558798526507</v>
      </c>
      <c r="AH19" s="2">
        <f t="shared" si="0"/>
        <v>2784.062126642772</v>
      </c>
      <c r="AI19" s="2" t="str">
        <f t="shared" si="0"/>
        <v>N.A.</v>
      </c>
      <c r="AJ19" s="2">
        <f t="shared" si="0"/>
        <v>4406.204819277109</v>
      </c>
      <c r="AK19" s="2">
        <f t="shared" si="0"/>
        <v>5125.4396248534586</v>
      </c>
      <c r="AL19" s="2">
        <f t="shared" si="0"/>
        <v>1618.5919685837339</v>
      </c>
      <c r="AM19" s="2">
        <f t="shared" si="0"/>
        <v>3694.5022172949002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2016.282675053186</v>
      </c>
      <c r="AQ19" s="13">
        <f t="shared" ref="AQ19" si="13">IFERROR(M19/AB19, "N.A.")</f>
        <v>4928.7822410148001</v>
      </c>
      <c r="AR19" s="14">
        <f t="shared" ref="AR19" si="14">IFERROR(N19/AC19, "N.A.")</f>
        <v>2860.7589815443221</v>
      </c>
    </row>
    <row r="20" spans="1:44" ht="15" customHeight="1" thickBot="1" x14ac:dyDescent="0.3">
      <c r="A20" s="5" t="s">
        <v>0</v>
      </c>
      <c r="B20" s="24">
        <f>B19+C19</f>
        <v>85762006.000000015</v>
      </c>
      <c r="C20" s="26"/>
      <c r="D20" s="24">
        <f>D19+E19</f>
        <v>4660520</v>
      </c>
      <c r="E20" s="26"/>
      <c r="F20" s="24">
        <f>F19+G19</f>
        <v>8029150</v>
      </c>
      <c r="G20" s="26"/>
      <c r="H20" s="24">
        <f>H19+I19</f>
        <v>32219211.999999989</v>
      </c>
      <c r="I20" s="26"/>
      <c r="J20" s="24">
        <f>J19+K19</f>
        <v>0</v>
      </c>
      <c r="K20" s="26"/>
      <c r="L20" s="24">
        <f>L19+M19</f>
        <v>130670888</v>
      </c>
      <c r="M20" s="25"/>
      <c r="N20" s="18">
        <f>B20+D20+F20+H20+J20</f>
        <v>130670888</v>
      </c>
      <c r="P20" s="5" t="s">
        <v>0</v>
      </c>
      <c r="Q20" s="24">
        <f>Q19+R19</f>
        <v>20663</v>
      </c>
      <c r="R20" s="26"/>
      <c r="S20" s="24">
        <f>S19+T19</f>
        <v>1674</v>
      </c>
      <c r="T20" s="26"/>
      <c r="U20" s="24">
        <f>U19+V19</f>
        <v>1683</v>
      </c>
      <c r="V20" s="26"/>
      <c r="W20" s="24">
        <f>W19+X19</f>
        <v>17592</v>
      </c>
      <c r="X20" s="26"/>
      <c r="Y20" s="24">
        <f>Y19+Z19</f>
        <v>4065</v>
      </c>
      <c r="Z20" s="26"/>
      <c r="AA20" s="24">
        <f>AA19+AB19</f>
        <v>45677</v>
      </c>
      <c r="AB20" s="26"/>
      <c r="AC20" s="19">
        <f>Q20+S20+U20+W20+Y20</f>
        <v>45677</v>
      </c>
      <c r="AE20" s="5" t="s">
        <v>0</v>
      </c>
      <c r="AF20" s="27">
        <f>IFERROR(B20/Q20,"N.A.")</f>
        <v>4150.5108648308578</v>
      </c>
      <c r="AG20" s="28"/>
      <c r="AH20" s="27">
        <f>IFERROR(D20/S20,"N.A.")</f>
        <v>2784.062126642772</v>
      </c>
      <c r="AI20" s="28"/>
      <c r="AJ20" s="27">
        <f>IFERROR(F20/U20,"N.A.")</f>
        <v>4770.7367795603086</v>
      </c>
      <c r="AK20" s="28"/>
      <c r="AL20" s="27">
        <f>IFERROR(H20/W20,"N.A.")</f>
        <v>1831.4695316052746</v>
      </c>
      <c r="AM20" s="28"/>
      <c r="AN20" s="27">
        <f>IFERROR(J20/Y20,"N.A.")</f>
        <v>0</v>
      </c>
      <c r="AO20" s="28"/>
      <c r="AP20" s="27">
        <f>IFERROR(L20/AA20,"N.A.")</f>
        <v>2860.7589815443221</v>
      </c>
      <c r="AQ20" s="28"/>
      <c r="AR20" s="16">
        <f>IFERROR(N20/AC20, "N.A.")</f>
        <v>2860.7589815443221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9575049.9999999981</v>
      </c>
      <c r="C27" s="2"/>
      <c r="D27" s="2">
        <v>3133375.0000000005</v>
      </c>
      <c r="E27" s="2"/>
      <c r="F27" s="2">
        <v>3657150.0000000005</v>
      </c>
      <c r="G27" s="2"/>
      <c r="H27" s="2">
        <v>17933129.999999996</v>
      </c>
      <c r="I27" s="2"/>
      <c r="J27" s="2">
        <v>0</v>
      </c>
      <c r="K27" s="2"/>
      <c r="L27" s="1">
        <f>B27+D27+F27+H27+J27</f>
        <v>34298704.999999993</v>
      </c>
      <c r="M27" s="13">
        <f>C27+E27+G27+I27+K27</f>
        <v>0</v>
      </c>
      <c r="N27" s="14">
        <f>L27+M27</f>
        <v>34298704.999999993</v>
      </c>
      <c r="P27" s="3" t="s">
        <v>12</v>
      </c>
      <c r="Q27" s="2">
        <v>2227</v>
      </c>
      <c r="R27" s="2">
        <v>0</v>
      </c>
      <c r="S27" s="2">
        <v>1114</v>
      </c>
      <c r="T27" s="2">
        <v>0</v>
      </c>
      <c r="U27" s="2">
        <v>830</v>
      </c>
      <c r="V27" s="2">
        <v>0</v>
      </c>
      <c r="W27" s="2">
        <v>2867</v>
      </c>
      <c r="X27" s="2">
        <v>0</v>
      </c>
      <c r="Y27" s="2">
        <v>235</v>
      </c>
      <c r="Z27" s="2">
        <v>0</v>
      </c>
      <c r="AA27" s="1">
        <f>Q27+S27+U27+W27+Y27</f>
        <v>7273</v>
      </c>
      <c r="AB27" s="13">
        <f>R27+T27+V27+X27+Z27</f>
        <v>0</v>
      </c>
      <c r="AC27" s="14">
        <f>AA27+AB27</f>
        <v>7273</v>
      </c>
      <c r="AE27" s="3" t="s">
        <v>12</v>
      </c>
      <c r="AF27" s="2">
        <f>IFERROR(B27/Q27, "N.A.")</f>
        <v>4299.5285136955536</v>
      </c>
      <c r="AG27" s="2" t="str">
        <f t="shared" ref="AG27:AR31" si="15">IFERROR(C27/R27, "N.A.")</f>
        <v>N.A.</v>
      </c>
      <c r="AH27" s="2">
        <f t="shared" si="15"/>
        <v>2812.7244165170559</v>
      </c>
      <c r="AI27" s="2" t="str">
        <f t="shared" si="15"/>
        <v>N.A.</v>
      </c>
      <c r="AJ27" s="2">
        <f t="shared" si="15"/>
        <v>4406.204819277109</v>
      </c>
      <c r="AK27" s="2" t="str">
        <f t="shared" si="15"/>
        <v>N.A.</v>
      </c>
      <c r="AL27" s="2">
        <f t="shared" si="15"/>
        <v>6255.0156958493189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4715.8950914340703</v>
      </c>
      <c r="AQ27" s="13" t="str">
        <f t="shared" si="15"/>
        <v>N.A.</v>
      </c>
      <c r="AR27" s="14">
        <f t="shared" si="15"/>
        <v>4715.8950914340703</v>
      </c>
    </row>
    <row r="28" spans="1:44" ht="15" customHeight="1" thickBot="1" x14ac:dyDescent="0.3">
      <c r="A28" s="3" t="s">
        <v>13</v>
      </c>
      <c r="B28" s="2">
        <v>193500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193500</v>
      </c>
      <c r="M28" s="13">
        <f t="shared" si="16"/>
        <v>0</v>
      </c>
      <c r="N28" s="14">
        <f t="shared" ref="N28:N30" si="17">L28+M28</f>
        <v>193500</v>
      </c>
      <c r="P28" s="3" t="s">
        <v>13</v>
      </c>
      <c r="Q28" s="2">
        <v>150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150</v>
      </c>
      <c r="AB28" s="13">
        <f t="shared" si="18"/>
        <v>0</v>
      </c>
      <c r="AC28" s="14">
        <f t="shared" ref="AC28:AC30" si="19">AA28+AB28</f>
        <v>150</v>
      </c>
      <c r="AE28" s="3" t="s">
        <v>13</v>
      </c>
      <c r="AF28" s="2">
        <f t="shared" ref="AF28:AF31" si="20">IFERROR(B28/Q28, "N.A.")</f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3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10990732</v>
      </c>
      <c r="C29" s="2">
        <v>34679350.000000007</v>
      </c>
      <c r="D29" s="2">
        <v>624145</v>
      </c>
      <c r="E29" s="2"/>
      <c r="F29" s="2"/>
      <c r="G29" s="2">
        <v>4372000</v>
      </c>
      <c r="H29" s="2"/>
      <c r="I29" s="2">
        <v>5169870.0000000009</v>
      </c>
      <c r="J29" s="2">
        <v>0</v>
      </c>
      <c r="K29" s="2"/>
      <c r="L29" s="1">
        <f t="shared" si="16"/>
        <v>11614877</v>
      </c>
      <c r="M29" s="13">
        <f t="shared" si="16"/>
        <v>44221220.000000007</v>
      </c>
      <c r="N29" s="14">
        <f t="shared" si="17"/>
        <v>55836097.000000007</v>
      </c>
      <c r="P29" s="3" t="s">
        <v>14</v>
      </c>
      <c r="Q29" s="2">
        <v>3537</v>
      </c>
      <c r="R29" s="2">
        <v>6597</v>
      </c>
      <c r="S29" s="2">
        <v>385</v>
      </c>
      <c r="T29" s="2">
        <v>0</v>
      </c>
      <c r="U29" s="2">
        <v>0</v>
      </c>
      <c r="V29" s="2">
        <v>853</v>
      </c>
      <c r="W29" s="2">
        <v>0</v>
      </c>
      <c r="X29" s="2">
        <v>1271</v>
      </c>
      <c r="Y29" s="2">
        <v>235</v>
      </c>
      <c r="Z29" s="2">
        <v>0</v>
      </c>
      <c r="AA29" s="1">
        <f t="shared" si="18"/>
        <v>4157</v>
      </c>
      <c r="AB29" s="13">
        <f t="shared" si="18"/>
        <v>8721</v>
      </c>
      <c r="AC29" s="14">
        <f t="shared" si="19"/>
        <v>12878</v>
      </c>
      <c r="AE29" s="3" t="s">
        <v>14</v>
      </c>
      <c r="AF29" s="2">
        <f t="shared" si="20"/>
        <v>3107.3599095278487</v>
      </c>
      <c r="AG29" s="2">
        <f t="shared" si="15"/>
        <v>5256.8364408064281</v>
      </c>
      <c r="AH29" s="2">
        <f t="shared" si="15"/>
        <v>1621.1558441558441</v>
      </c>
      <c r="AI29" s="2" t="str">
        <f t="shared" si="15"/>
        <v>N.A.</v>
      </c>
      <c r="AJ29" s="2" t="str">
        <f t="shared" si="15"/>
        <v>N.A.</v>
      </c>
      <c r="AK29" s="2">
        <f t="shared" si="15"/>
        <v>5125.4396248534586</v>
      </c>
      <c r="AL29" s="2" t="str">
        <f t="shared" si="15"/>
        <v>N.A.</v>
      </c>
      <c r="AM29" s="2">
        <f t="shared" si="15"/>
        <v>4067.560975609757</v>
      </c>
      <c r="AN29" s="2">
        <f t="shared" si="15"/>
        <v>0</v>
      </c>
      <c r="AO29" s="2" t="str">
        <f t="shared" si="15"/>
        <v>N.A.</v>
      </c>
      <c r="AP29" s="15">
        <f t="shared" si="15"/>
        <v>2794.0526822227566</v>
      </c>
      <c r="AQ29" s="13">
        <f t="shared" si="15"/>
        <v>5070.6593280587094</v>
      </c>
      <c r="AR29" s="14">
        <f t="shared" si="15"/>
        <v>4335.7739555831658</v>
      </c>
    </row>
    <row r="30" spans="1:44" ht="15" customHeight="1" thickBot="1" x14ac:dyDescent="0.3">
      <c r="A30" s="3" t="s">
        <v>15</v>
      </c>
      <c r="B30" s="2">
        <v>6064978</v>
      </c>
      <c r="C30" s="2">
        <v>2101440</v>
      </c>
      <c r="D30" s="2">
        <v>903000</v>
      </c>
      <c r="E30" s="2"/>
      <c r="F30" s="2"/>
      <c r="G30" s="2"/>
      <c r="H30" s="2">
        <v>3790713.9999999986</v>
      </c>
      <c r="I30" s="2"/>
      <c r="J30" s="2">
        <v>0</v>
      </c>
      <c r="K30" s="2"/>
      <c r="L30" s="1">
        <f t="shared" si="16"/>
        <v>10758691.999999998</v>
      </c>
      <c r="M30" s="13">
        <f t="shared" si="16"/>
        <v>2101440</v>
      </c>
      <c r="N30" s="14">
        <f t="shared" si="17"/>
        <v>12860131.999999998</v>
      </c>
      <c r="P30" s="3" t="s">
        <v>15</v>
      </c>
      <c r="Q30" s="2">
        <v>2251</v>
      </c>
      <c r="R30" s="2">
        <v>398</v>
      </c>
      <c r="S30" s="2">
        <v>175</v>
      </c>
      <c r="T30" s="2">
        <v>0</v>
      </c>
      <c r="U30" s="2">
        <v>0</v>
      </c>
      <c r="V30" s="2">
        <v>0</v>
      </c>
      <c r="W30" s="2">
        <v>9624</v>
      </c>
      <c r="X30" s="2">
        <v>0</v>
      </c>
      <c r="Y30" s="2">
        <v>1285</v>
      </c>
      <c r="Z30" s="2">
        <v>0</v>
      </c>
      <c r="AA30" s="1">
        <f t="shared" si="18"/>
        <v>13335</v>
      </c>
      <c r="AB30" s="13">
        <f t="shared" si="18"/>
        <v>398</v>
      </c>
      <c r="AC30" s="17">
        <f t="shared" si="19"/>
        <v>13733</v>
      </c>
      <c r="AE30" s="3" t="s">
        <v>15</v>
      </c>
      <c r="AF30" s="2">
        <f t="shared" si="20"/>
        <v>2694.348289649045</v>
      </c>
      <c r="AG30" s="2">
        <f t="shared" si="15"/>
        <v>5280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393.88133832086436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806.80104986876631</v>
      </c>
      <c r="AQ30" s="13">
        <f t="shared" si="15"/>
        <v>5280</v>
      </c>
      <c r="AR30" s="14">
        <f t="shared" si="15"/>
        <v>936.4401077696059</v>
      </c>
    </row>
    <row r="31" spans="1:44" ht="15" customHeight="1" thickBot="1" x14ac:dyDescent="0.3">
      <c r="A31" s="4" t="s">
        <v>16</v>
      </c>
      <c r="B31" s="2">
        <v>26824260</v>
      </c>
      <c r="C31" s="2">
        <v>36780790.000000007</v>
      </c>
      <c r="D31" s="2">
        <v>4660520</v>
      </c>
      <c r="E31" s="2"/>
      <c r="F31" s="2">
        <v>3657150.0000000005</v>
      </c>
      <c r="G31" s="2">
        <v>4372000</v>
      </c>
      <c r="H31" s="2">
        <v>21723844</v>
      </c>
      <c r="I31" s="2">
        <v>5169870.0000000009</v>
      </c>
      <c r="J31" s="2">
        <v>0</v>
      </c>
      <c r="K31" s="2"/>
      <c r="L31" s="1">
        <f t="shared" ref="L31" si="21">B31+D31+F31+H31+J31</f>
        <v>56865774</v>
      </c>
      <c r="M31" s="13">
        <f t="shared" ref="M31" si="22">C31+E31+G31+I31+K31</f>
        <v>46322660.000000007</v>
      </c>
      <c r="N31" s="17">
        <f t="shared" ref="N31" si="23">L31+M31</f>
        <v>103188434</v>
      </c>
      <c r="P31" s="4" t="s">
        <v>16</v>
      </c>
      <c r="Q31" s="2">
        <v>8165</v>
      </c>
      <c r="R31" s="2">
        <v>6995</v>
      </c>
      <c r="S31" s="2">
        <v>1674</v>
      </c>
      <c r="T31" s="2">
        <v>0</v>
      </c>
      <c r="U31" s="2">
        <v>830</v>
      </c>
      <c r="V31" s="2">
        <v>853</v>
      </c>
      <c r="W31" s="2">
        <v>12491</v>
      </c>
      <c r="X31" s="2">
        <v>1271</v>
      </c>
      <c r="Y31" s="2">
        <v>1755</v>
      </c>
      <c r="Z31" s="2">
        <v>0</v>
      </c>
      <c r="AA31" s="1">
        <f t="shared" ref="AA31" si="24">Q31+S31+U31+W31+Y31</f>
        <v>24915</v>
      </c>
      <c r="AB31" s="13">
        <f t="shared" ref="AB31" si="25">R31+T31+V31+X31+Z31</f>
        <v>9119</v>
      </c>
      <c r="AC31" s="14">
        <f t="shared" ref="AC31" si="26">AA31+AB31</f>
        <v>34034</v>
      </c>
      <c r="AE31" s="4" t="s">
        <v>16</v>
      </c>
      <c r="AF31" s="2">
        <f t="shared" si="20"/>
        <v>3285.2737293325167</v>
      </c>
      <c r="AG31" s="2">
        <f t="shared" si="15"/>
        <v>5258.1543959971423</v>
      </c>
      <c r="AH31" s="2">
        <f t="shared" si="15"/>
        <v>2784.062126642772</v>
      </c>
      <c r="AI31" s="2" t="str">
        <f t="shared" si="15"/>
        <v>N.A.</v>
      </c>
      <c r="AJ31" s="2">
        <f t="shared" si="15"/>
        <v>4406.204819277109</v>
      </c>
      <c r="AK31" s="2">
        <f t="shared" si="15"/>
        <v>5125.4396248534586</v>
      </c>
      <c r="AL31" s="2">
        <f t="shared" si="15"/>
        <v>1739.1597149947963</v>
      </c>
      <c r="AM31" s="2">
        <f t="shared" si="15"/>
        <v>4067.560975609757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2282.3910897049968</v>
      </c>
      <c r="AQ31" s="13">
        <f t="shared" ref="AQ31" si="28">IFERROR(M31/AB31, "N.A.")</f>
        <v>5079.7960302664778</v>
      </c>
      <c r="AR31" s="14">
        <f t="shared" ref="AR31" si="29">IFERROR(N31/AC31, "N.A.")</f>
        <v>3031.9220191573131</v>
      </c>
    </row>
    <row r="32" spans="1:44" ht="15" customHeight="1" thickBot="1" x14ac:dyDescent="0.3">
      <c r="A32" s="5" t="s">
        <v>0</v>
      </c>
      <c r="B32" s="24">
        <f>B31+C31</f>
        <v>63605050.000000007</v>
      </c>
      <c r="C32" s="26"/>
      <c r="D32" s="24">
        <f>D31+E31</f>
        <v>4660520</v>
      </c>
      <c r="E32" s="26"/>
      <c r="F32" s="24">
        <f>F31+G31</f>
        <v>8029150</v>
      </c>
      <c r="G32" s="26"/>
      <c r="H32" s="24">
        <f>H31+I31</f>
        <v>26893714</v>
      </c>
      <c r="I32" s="26"/>
      <c r="J32" s="24">
        <f>J31+K31</f>
        <v>0</v>
      </c>
      <c r="K32" s="26"/>
      <c r="L32" s="24">
        <f>L31+M31</f>
        <v>103188434</v>
      </c>
      <c r="M32" s="25"/>
      <c r="N32" s="18">
        <f>B32+D32+F32+H32+J32</f>
        <v>103188434</v>
      </c>
      <c r="P32" s="5" t="s">
        <v>0</v>
      </c>
      <c r="Q32" s="24">
        <f>Q31+R31</f>
        <v>15160</v>
      </c>
      <c r="R32" s="26"/>
      <c r="S32" s="24">
        <f>S31+T31</f>
        <v>1674</v>
      </c>
      <c r="T32" s="26"/>
      <c r="U32" s="24">
        <f>U31+V31</f>
        <v>1683</v>
      </c>
      <c r="V32" s="26"/>
      <c r="W32" s="24">
        <f>W31+X31</f>
        <v>13762</v>
      </c>
      <c r="X32" s="26"/>
      <c r="Y32" s="24">
        <f>Y31+Z31</f>
        <v>1755</v>
      </c>
      <c r="Z32" s="26"/>
      <c r="AA32" s="24">
        <f>AA31+AB31</f>
        <v>34034</v>
      </c>
      <c r="AB32" s="26"/>
      <c r="AC32" s="19">
        <f>Q32+S32+U32+W32+Y32</f>
        <v>34034</v>
      </c>
      <c r="AE32" s="5" t="s">
        <v>0</v>
      </c>
      <c r="AF32" s="27">
        <f>IFERROR(B32/Q32,"N.A.")</f>
        <v>4195.5837730870717</v>
      </c>
      <c r="AG32" s="28"/>
      <c r="AH32" s="27">
        <f>IFERROR(D32/S32,"N.A.")</f>
        <v>2784.062126642772</v>
      </c>
      <c r="AI32" s="28"/>
      <c r="AJ32" s="27">
        <f>IFERROR(F32/U32,"N.A.")</f>
        <v>4770.7367795603086</v>
      </c>
      <c r="AK32" s="28"/>
      <c r="AL32" s="27">
        <f>IFERROR(H32/W32,"N.A.")</f>
        <v>1954.2009882284551</v>
      </c>
      <c r="AM32" s="28"/>
      <c r="AN32" s="27">
        <f>IFERROR(J32/Y32,"N.A.")</f>
        <v>0</v>
      </c>
      <c r="AO32" s="28"/>
      <c r="AP32" s="27">
        <f>IFERROR(L32/AA32,"N.A.")</f>
        <v>3031.9220191573131</v>
      </c>
      <c r="AQ32" s="28"/>
      <c r="AR32" s="16">
        <f>IFERROR(N32/AC32, "N.A.")</f>
        <v>3031.9220191573131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3805436.0000000009</v>
      </c>
      <c r="I39" s="2"/>
      <c r="J39" s="2">
        <v>0</v>
      </c>
      <c r="K39" s="2"/>
      <c r="L39" s="1">
        <f>B39+D39+F39+H39+J39</f>
        <v>3805436.0000000009</v>
      </c>
      <c r="M39" s="13">
        <f>C39+E39+G39+I39+K39</f>
        <v>0</v>
      </c>
      <c r="N39" s="14">
        <f>L39+M39</f>
        <v>3805436.0000000009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3147</v>
      </c>
      <c r="X39" s="2">
        <v>0</v>
      </c>
      <c r="Y39" s="2">
        <v>726</v>
      </c>
      <c r="Z39" s="2">
        <v>0</v>
      </c>
      <c r="AA39" s="1">
        <f>Q39+S39+U39+W39+Y39</f>
        <v>3873</v>
      </c>
      <c r="AB39" s="13">
        <f>R39+T39+V39+X39+Z39</f>
        <v>0</v>
      </c>
      <c r="AC39" s="14">
        <f>AA39+AB39</f>
        <v>3873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1209.2265649825233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982.55512522592335</v>
      </c>
      <c r="AQ39" s="13" t="str">
        <f t="shared" si="30"/>
        <v>N.A.</v>
      </c>
      <c r="AR39" s="14">
        <f t="shared" si="30"/>
        <v>982.55512522592335</v>
      </c>
    </row>
    <row r="40" spans="1:44" ht="15" customHeight="1" thickBot="1" x14ac:dyDescent="0.3">
      <c r="A40" s="3" t="s">
        <v>13</v>
      </c>
      <c r="B40" s="2">
        <v>2062976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2062976</v>
      </c>
      <c r="M40" s="13">
        <f t="shared" si="31"/>
        <v>0</v>
      </c>
      <c r="N40" s="14">
        <f t="shared" ref="N40:N42" si="32">L40+M40</f>
        <v>2062976</v>
      </c>
      <c r="P40" s="3" t="s">
        <v>13</v>
      </c>
      <c r="Q40" s="2">
        <v>794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794</v>
      </c>
      <c r="AB40" s="13">
        <f t="shared" si="33"/>
        <v>0</v>
      </c>
      <c r="AC40" s="14">
        <f t="shared" ref="AC40:AC42" si="34">AA40+AB40</f>
        <v>794</v>
      </c>
      <c r="AE40" s="3" t="s">
        <v>13</v>
      </c>
      <c r="AF40" s="2">
        <f t="shared" ref="AF40:AF43" si="35">IFERROR(B40/Q40, "N.A.")</f>
        <v>2598.206549118388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2598.206549118388</v>
      </c>
      <c r="AQ40" s="13" t="str">
        <f t="shared" si="30"/>
        <v>N.A.</v>
      </c>
      <c r="AR40" s="14">
        <f t="shared" si="30"/>
        <v>2598.206549118388</v>
      </c>
    </row>
    <row r="41" spans="1:44" ht="15" customHeight="1" thickBot="1" x14ac:dyDescent="0.3">
      <c r="A41" s="3" t="s">
        <v>14</v>
      </c>
      <c r="B41" s="2">
        <v>2634860</v>
      </c>
      <c r="C41" s="2">
        <v>16237260</v>
      </c>
      <c r="D41" s="2"/>
      <c r="E41" s="2"/>
      <c r="F41" s="2"/>
      <c r="G41" s="2"/>
      <c r="H41" s="2"/>
      <c r="I41" s="2">
        <v>1495011.9999999998</v>
      </c>
      <c r="J41" s="2">
        <v>0</v>
      </c>
      <c r="K41" s="2"/>
      <c r="L41" s="1">
        <f t="shared" si="31"/>
        <v>2634860</v>
      </c>
      <c r="M41" s="13">
        <f t="shared" si="31"/>
        <v>17732272</v>
      </c>
      <c r="N41" s="14">
        <f t="shared" si="32"/>
        <v>20367132</v>
      </c>
      <c r="P41" s="3" t="s">
        <v>14</v>
      </c>
      <c r="Q41" s="2">
        <v>1117</v>
      </c>
      <c r="R41" s="2">
        <v>3194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533</v>
      </c>
      <c r="Y41" s="2">
        <v>946</v>
      </c>
      <c r="Z41" s="2">
        <v>0</v>
      </c>
      <c r="AA41" s="1">
        <f t="shared" si="33"/>
        <v>2063</v>
      </c>
      <c r="AB41" s="13">
        <f t="shared" si="33"/>
        <v>3727</v>
      </c>
      <c r="AC41" s="14">
        <f t="shared" si="34"/>
        <v>5790</v>
      </c>
      <c r="AE41" s="3" t="s">
        <v>14</v>
      </c>
      <c r="AF41" s="2">
        <f t="shared" si="35"/>
        <v>2358.8719785138765</v>
      </c>
      <c r="AG41" s="2">
        <f t="shared" si="30"/>
        <v>5083.6756418284285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2804.9005628517821</v>
      </c>
      <c r="AN41" s="2">
        <f t="shared" si="30"/>
        <v>0</v>
      </c>
      <c r="AO41" s="2" t="str">
        <f t="shared" si="30"/>
        <v>N.A.</v>
      </c>
      <c r="AP41" s="15">
        <f t="shared" si="30"/>
        <v>1277.1982549684924</v>
      </c>
      <c r="AQ41" s="13">
        <f t="shared" si="30"/>
        <v>4757.7869600214653</v>
      </c>
      <c r="AR41" s="14">
        <f t="shared" si="30"/>
        <v>3517.639378238342</v>
      </c>
    </row>
    <row r="42" spans="1:44" ht="15" customHeight="1" thickBot="1" x14ac:dyDescent="0.3">
      <c r="A42" s="3" t="s">
        <v>15</v>
      </c>
      <c r="B42" s="2"/>
      <c r="C42" s="2">
        <v>1221860</v>
      </c>
      <c r="D42" s="2"/>
      <c r="E42" s="2"/>
      <c r="F42" s="2"/>
      <c r="G42" s="2"/>
      <c r="H42" s="2">
        <v>25050</v>
      </c>
      <c r="I42" s="2"/>
      <c r="J42" s="2">
        <v>0</v>
      </c>
      <c r="K42" s="2"/>
      <c r="L42" s="1">
        <f t="shared" si="31"/>
        <v>25050</v>
      </c>
      <c r="M42" s="13">
        <f t="shared" si="31"/>
        <v>1221860</v>
      </c>
      <c r="N42" s="14">
        <f t="shared" si="32"/>
        <v>1246910</v>
      </c>
      <c r="P42" s="3" t="s">
        <v>15</v>
      </c>
      <c r="Q42" s="2">
        <v>0</v>
      </c>
      <c r="R42" s="2">
        <v>398</v>
      </c>
      <c r="S42" s="2">
        <v>0</v>
      </c>
      <c r="T42" s="2">
        <v>0</v>
      </c>
      <c r="U42" s="2">
        <v>0</v>
      </c>
      <c r="V42" s="2">
        <v>0</v>
      </c>
      <c r="W42" s="2">
        <v>150</v>
      </c>
      <c r="X42" s="2">
        <v>0</v>
      </c>
      <c r="Y42" s="2">
        <v>638</v>
      </c>
      <c r="Z42" s="2">
        <v>0</v>
      </c>
      <c r="AA42" s="1">
        <f t="shared" si="33"/>
        <v>788</v>
      </c>
      <c r="AB42" s="13">
        <f t="shared" si="33"/>
        <v>398</v>
      </c>
      <c r="AC42" s="14">
        <f t="shared" si="34"/>
        <v>1186</v>
      </c>
      <c r="AE42" s="3" t="s">
        <v>15</v>
      </c>
      <c r="AF42" s="2" t="str">
        <f t="shared" si="35"/>
        <v>N.A.</v>
      </c>
      <c r="AG42" s="2">
        <f t="shared" si="30"/>
        <v>3070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167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31.789340101522843</v>
      </c>
      <c r="AQ42" s="13">
        <f t="shared" si="30"/>
        <v>3070</v>
      </c>
      <c r="AR42" s="14">
        <f t="shared" si="30"/>
        <v>1051.3575042158516</v>
      </c>
    </row>
    <row r="43" spans="1:44" ht="15" customHeight="1" thickBot="1" x14ac:dyDescent="0.3">
      <c r="A43" s="4" t="s">
        <v>16</v>
      </c>
      <c r="B43" s="2">
        <v>4697835.9999999991</v>
      </c>
      <c r="C43" s="2">
        <v>17459119.999999996</v>
      </c>
      <c r="D43" s="2"/>
      <c r="E43" s="2"/>
      <c r="F43" s="2"/>
      <c r="G43" s="2"/>
      <c r="H43" s="2">
        <v>3830486.0000000009</v>
      </c>
      <c r="I43" s="2">
        <v>1495011.9999999998</v>
      </c>
      <c r="J43" s="2">
        <v>0</v>
      </c>
      <c r="K43" s="2"/>
      <c r="L43" s="1">
        <f t="shared" ref="L43" si="36">B43+D43+F43+H43+J43</f>
        <v>8528322</v>
      </c>
      <c r="M43" s="13">
        <f t="shared" ref="M43" si="37">C43+E43+G43+I43+K43</f>
        <v>18954131.999999996</v>
      </c>
      <c r="N43" s="17">
        <f t="shared" ref="N43" si="38">L43+M43</f>
        <v>27482453.999999996</v>
      </c>
      <c r="P43" s="4" t="s">
        <v>16</v>
      </c>
      <c r="Q43" s="2">
        <v>1911</v>
      </c>
      <c r="R43" s="2">
        <v>3592</v>
      </c>
      <c r="S43" s="2">
        <v>0</v>
      </c>
      <c r="T43" s="2">
        <v>0</v>
      </c>
      <c r="U43" s="2">
        <v>0</v>
      </c>
      <c r="V43" s="2">
        <v>0</v>
      </c>
      <c r="W43" s="2">
        <v>3297</v>
      </c>
      <c r="X43" s="2">
        <v>533</v>
      </c>
      <c r="Y43" s="2">
        <v>2310</v>
      </c>
      <c r="Z43" s="2">
        <v>0</v>
      </c>
      <c r="AA43" s="1">
        <f t="shared" ref="AA43" si="39">Q43+S43+U43+W43+Y43</f>
        <v>7518</v>
      </c>
      <c r="AB43" s="13">
        <f t="shared" ref="AB43" si="40">R43+T43+V43+X43+Z43</f>
        <v>4125</v>
      </c>
      <c r="AC43" s="17">
        <f t="shared" ref="AC43" si="41">AA43+AB43</f>
        <v>11643</v>
      </c>
      <c r="AE43" s="4" t="s">
        <v>16</v>
      </c>
      <c r="AF43" s="2">
        <f t="shared" si="35"/>
        <v>2458.3129251700675</v>
      </c>
      <c r="AG43" s="2">
        <f t="shared" si="30"/>
        <v>4860.5567928730497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1161.8095238095241</v>
      </c>
      <c r="AM43" s="2">
        <f t="shared" si="30"/>
        <v>2804.9005628517821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1134.3870710295291</v>
      </c>
      <c r="AQ43" s="13">
        <f t="shared" ref="AQ43" si="43">IFERROR(M43/AB43, "N.A.")</f>
        <v>4594.9410909090902</v>
      </c>
      <c r="AR43" s="14">
        <f t="shared" ref="AR43" si="44">IFERROR(N43/AC43, "N.A.")</f>
        <v>2360.4272094820917</v>
      </c>
    </row>
    <row r="44" spans="1:44" ht="15" customHeight="1" thickBot="1" x14ac:dyDescent="0.3">
      <c r="A44" s="5" t="s">
        <v>0</v>
      </c>
      <c r="B44" s="24">
        <f>B43+C43</f>
        <v>22156955.999999996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5325498.0000000009</v>
      </c>
      <c r="I44" s="26"/>
      <c r="J44" s="24">
        <f>J43+K43</f>
        <v>0</v>
      </c>
      <c r="K44" s="26"/>
      <c r="L44" s="24">
        <f>L43+M43</f>
        <v>27482453.999999996</v>
      </c>
      <c r="M44" s="25"/>
      <c r="N44" s="18">
        <f>B44+D44+F44+H44+J44</f>
        <v>27482453.999999996</v>
      </c>
      <c r="P44" s="5" t="s">
        <v>0</v>
      </c>
      <c r="Q44" s="24">
        <f>Q43+R43</f>
        <v>5503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3830</v>
      </c>
      <c r="X44" s="26"/>
      <c r="Y44" s="24">
        <f>Y43+Z43</f>
        <v>2310</v>
      </c>
      <c r="Z44" s="26"/>
      <c r="AA44" s="24">
        <f>AA43+AB43</f>
        <v>11643</v>
      </c>
      <c r="AB44" s="25"/>
      <c r="AC44" s="18">
        <f>Q44+S44+U44+W44+Y44</f>
        <v>11643</v>
      </c>
      <c r="AE44" s="5" t="s">
        <v>0</v>
      </c>
      <c r="AF44" s="27">
        <f>IFERROR(B44/Q44,"N.A.")</f>
        <v>4026.3412683990546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1390.4694516971281</v>
      </c>
      <c r="AM44" s="28"/>
      <c r="AN44" s="27">
        <f>IFERROR(J44/Y44,"N.A.")</f>
        <v>0</v>
      </c>
      <c r="AO44" s="28"/>
      <c r="AP44" s="27">
        <f>IFERROR(L44/AA44,"N.A.")</f>
        <v>2360.4272094820917</v>
      </c>
      <c r="AQ44" s="28"/>
      <c r="AR44" s="16">
        <f>IFERROR(N44/AC44, "N.A.")</f>
        <v>2360.4272094820917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5031600</v>
      </c>
      <c r="C15" s="2"/>
      <c r="D15" s="2">
        <v>980400</v>
      </c>
      <c r="E15" s="2"/>
      <c r="F15" s="2">
        <v>4231200</v>
      </c>
      <c r="G15" s="2"/>
      <c r="H15" s="2">
        <v>6645300</v>
      </c>
      <c r="I15" s="2"/>
      <c r="J15" s="2">
        <v>0</v>
      </c>
      <c r="K15" s="2"/>
      <c r="L15" s="1">
        <f>B15+D15+F15+H15+J15</f>
        <v>16888500</v>
      </c>
      <c r="M15" s="13">
        <f>C15+E15+G15+I15+K15</f>
        <v>0</v>
      </c>
      <c r="N15" s="14">
        <f>L15+M15</f>
        <v>16888500</v>
      </c>
      <c r="P15" s="3" t="s">
        <v>12</v>
      </c>
      <c r="Q15" s="2">
        <v>1102</v>
      </c>
      <c r="R15" s="2">
        <v>0</v>
      </c>
      <c r="S15" s="2">
        <v>228</v>
      </c>
      <c r="T15" s="2">
        <v>0</v>
      </c>
      <c r="U15" s="2">
        <v>328</v>
      </c>
      <c r="V15" s="2">
        <v>0</v>
      </c>
      <c r="W15" s="2">
        <v>802</v>
      </c>
      <c r="X15" s="2">
        <v>0</v>
      </c>
      <c r="Y15" s="2">
        <v>228</v>
      </c>
      <c r="Z15" s="2">
        <v>0</v>
      </c>
      <c r="AA15" s="1">
        <f>Q15+S15+U15+W15+Y15</f>
        <v>2688</v>
      </c>
      <c r="AB15" s="13">
        <f>R15+T15+V15+X15+Z15</f>
        <v>0</v>
      </c>
      <c r="AC15" s="14">
        <f>AA15+AB15</f>
        <v>2688</v>
      </c>
      <c r="AE15" s="3" t="s">
        <v>12</v>
      </c>
      <c r="AF15" s="2">
        <f>IFERROR(B15/Q15, "N.A.")</f>
        <v>4565.8802177858443</v>
      </c>
      <c r="AG15" s="2" t="str">
        <f t="shared" ref="AG15:AR19" si="0">IFERROR(C15/R15, "N.A.")</f>
        <v>N.A.</v>
      </c>
      <c r="AH15" s="2">
        <f t="shared" si="0"/>
        <v>4300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8285.9102244389032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6282.9241071428569</v>
      </c>
      <c r="AQ15" s="13" t="str">
        <f t="shared" si="0"/>
        <v>N.A.</v>
      </c>
      <c r="AR15" s="14">
        <f t="shared" si="0"/>
        <v>6282.9241071428569</v>
      </c>
    </row>
    <row r="16" spans="1:44" ht="15" customHeight="1" thickBot="1" x14ac:dyDescent="0.3">
      <c r="A16" s="3" t="s">
        <v>13</v>
      </c>
      <c r="B16" s="2">
        <v>3775400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3775400</v>
      </c>
      <c r="M16" s="13">
        <f t="shared" si="1"/>
        <v>0</v>
      </c>
      <c r="N16" s="14">
        <f t="shared" ref="N16:N18" si="2">L16+M16</f>
        <v>3775400</v>
      </c>
      <c r="P16" s="3" t="s">
        <v>13</v>
      </c>
      <c r="Q16" s="2">
        <v>1011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1011</v>
      </c>
      <c r="AB16" s="13">
        <f t="shared" si="3"/>
        <v>0</v>
      </c>
      <c r="AC16" s="14">
        <f t="shared" ref="AC16:AC18" si="4">AA16+AB16</f>
        <v>1011</v>
      </c>
      <c r="AE16" s="3" t="s">
        <v>13</v>
      </c>
      <c r="AF16" s="2">
        <f t="shared" ref="AF16:AF19" si="5">IFERROR(B16/Q16, "N.A.")</f>
        <v>3734.322453016815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3734.322453016815</v>
      </c>
      <c r="AQ16" s="13" t="str">
        <f t="shared" si="0"/>
        <v>N.A.</v>
      </c>
      <c r="AR16" s="14">
        <f t="shared" si="0"/>
        <v>3734.322453016815</v>
      </c>
    </row>
    <row r="17" spans="1:44" ht="15" customHeight="1" thickBot="1" x14ac:dyDescent="0.3">
      <c r="A17" s="3" t="s">
        <v>14</v>
      </c>
      <c r="B17" s="2">
        <v>12752600</v>
      </c>
      <c r="C17" s="2">
        <v>28133022</v>
      </c>
      <c r="D17" s="2">
        <v>1630560</v>
      </c>
      <c r="E17" s="2"/>
      <c r="F17" s="2"/>
      <c r="G17" s="2">
        <v>1410400</v>
      </c>
      <c r="H17" s="2"/>
      <c r="I17" s="2"/>
      <c r="J17" s="2">
        <v>0</v>
      </c>
      <c r="K17" s="2"/>
      <c r="L17" s="1">
        <f t="shared" si="1"/>
        <v>14383160</v>
      </c>
      <c r="M17" s="13">
        <f t="shared" si="1"/>
        <v>29543422</v>
      </c>
      <c r="N17" s="14">
        <f t="shared" si="2"/>
        <v>43926582</v>
      </c>
      <c r="P17" s="3" t="s">
        <v>14</v>
      </c>
      <c r="Q17" s="2">
        <v>2911</v>
      </c>
      <c r="R17" s="2">
        <v>6141</v>
      </c>
      <c r="S17" s="2">
        <v>720</v>
      </c>
      <c r="T17" s="2">
        <v>0</v>
      </c>
      <c r="U17" s="2">
        <v>0</v>
      </c>
      <c r="V17" s="2">
        <v>164</v>
      </c>
      <c r="W17" s="2">
        <v>0</v>
      </c>
      <c r="X17" s="2">
        <v>0</v>
      </c>
      <c r="Y17" s="2">
        <v>164</v>
      </c>
      <c r="Z17" s="2">
        <v>0</v>
      </c>
      <c r="AA17" s="1">
        <f t="shared" si="3"/>
        <v>3795</v>
      </c>
      <c r="AB17" s="13">
        <f t="shared" si="3"/>
        <v>6305</v>
      </c>
      <c r="AC17" s="14">
        <f t="shared" si="4"/>
        <v>10100</v>
      </c>
      <c r="AE17" s="3" t="s">
        <v>14</v>
      </c>
      <c r="AF17" s="2">
        <f t="shared" si="5"/>
        <v>4380.831329440055</v>
      </c>
      <c r="AG17" s="2">
        <f t="shared" si="0"/>
        <v>4581.1792867611139</v>
      </c>
      <c r="AH17" s="2">
        <f t="shared" si="0"/>
        <v>2264.6666666666665</v>
      </c>
      <c r="AI17" s="2" t="str">
        <f t="shared" si="0"/>
        <v>N.A.</v>
      </c>
      <c r="AJ17" s="2" t="str">
        <f t="shared" si="0"/>
        <v>N.A.</v>
      </c>
      <c r="AK17" s="2">
        <f t="shared" si="0"/>
        <v>8600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3790.0289855072465</v>
      </c>
      <c r="AQ17" s="13">
        <f t="shared" si="0"/>
        <v>4685.7132434575733</v>
      </c>
      <c r="AR17" s="14">
        <f t="shared" si="0"/>
        <v>4349.1665346534655</v>
      </c>
    </row>
    <row r="18" spans="1:44" ht="15" customHeight="1" thickBot="1" x14ac:dyDescent="0.3">
      <c r="A18" s="3" t="s">
        <v>15</v>
      </c>
      <c r="B18" s="2">
        <v>3163080.0000000005</v>
      </c>
      <c r="C18" s="2"/>
      <c r="D18" s="2"/>
      <c r="E18" s="2"/>
      <c r="F18" s="2"/>
      <c r="G18" s="2">
        <v>1763000</v>
      </c>
      <c r="H18" s="2"/>
      <c r="I18" s="2"/>
      <c r="J18" s="2"/>
      <c r="K18" s="2"/>
      <c r="L18" s="1">
        <f t="shared" si="1"/>
        <v>3163080.0000000005</v>
      </c>
      <c r="M18" s="13">
        <f t="shared" si="1"/>
        <v>1763000</v>
      </c>
      <c r="N18" s="14">
        <f t="shared" si="2"/>
        <v>4926080</v>
      </c>
      <c r="P18" s="3" t="s">
        <v>15</v>
      </c>
      <c r="Q18" s="2">
        <v>556</v>
      </c>
      <c r="R18" s="2">
        <v>0</v>
      </c>
      <c r="S18" s="2">
        <v>0</v>
      </c>
      <c r="T18" s="2">
        <v>0</v>
      </c>
      <c r="U18" s="2">
        <v>0</v>
      </c>
      <c r="V18" s="2">
        <v>164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556</v>
      </c>
      <c r="AB18" s="13">
        <f t="shared" si="3"/>
        <v>164</v>
      </c>
      <c r="AC18" s="17">
        <f t="shared" si="4"/>
        <v>720</v>
      </c>
      <c r="AE18" s="3" t="s">
        <v>15</v>
      </c>
      <c r="AF18" s="2">
        <f t="shared" si="5"/>
        <v>5688.9928057553961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10750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5688.9928057553961</v>
      </c>
      <c r="AQ18" s="13">
        <f t="shared" si="0"/>
        <v>10750</v>
      </c>
      <c r="AR18" s="14">
        <f t="shared" si="0"/>
        <v>6841.7777777777774</v>
      </c>
    </row>
    <row r="19" spans="1:44" ht="15" customHeight="1" thickBot="1" x14ac:dyDescent="0.3">
      <c r="A19" s="4" t="s">
        <v>16</v>
      </c>
      <c r="B19" s="2">
        <v>24722680</v>
      </c>
      <c r="C19" s="2">
        <v>28133022</v>
      </c>
      <c r="D19" s="2">
        <v>2610960</v>
      </c>
      <c r="E19" s="2"/>
      <c r="F19" s="2">
        <v>4231200</v>
      </c>
      <c r="G19" s="2">
        <v>3173400</v>
      </c>
      <c r="H19" s="2">
        <v>6645300</v>
      </c>
      <c r="I19" s="2"/>
      <c r="J19" s="2">
        <v>0</v>
      </c>
      <c r="K19" s="2"/>
      <c r="L19" s="1">
        <f t="shared" ref="L19" si="6">B19+D19+F19+H19+J19</f>
        <v>38210140</v>
      </c>
      <c r="M19" s="13">
        <f t="shared" ref="M19" si="7">C19+E19+G19+I19+K19</f>
        <v>31306422</v>
      </c>
      <c r="N19" s="17">
        <f t="shared" ref="N19" si="8">L19+M19</f>
        <v>69516562</v>
      </c>
      <c r="P19" s="4" t="s">
        <v>16</v>
      </c>
      <c r="Q19" s="2">
        <v>5580</v>
      </c>
      <c r="R19" s="2">
        <v>6141</v>
      </c>
      <c r="S19" s="2">
        <v>948</v>
      </c>
      <c r="T19" s="2">
        <v>0</v>
      </c>
      <c r="U19" s="2">
        <v>328</v>
      </c>
      <c r="V19" s="2">
        <v>328</v>
      </c>
      <c r="W19" s="2">
        <v>802</v>
      </c>
      <c r="X19" s="2">
        <v>0</v>
      </c>
      <c r="Y19" s="2">
        <v>392</v>
      </c>
      <c r="Z19" s="2">
        <v>0</v>
      </c>
      <c r="AA19" s="1">
        <f t="shared" ref="AA19" si="9">Q19+S19+U19+W19+Y19</f>
        <v>8050</v>
      </c>
      <c r="AB19" s="13">
        <f t="shared" ref="AB19" si="10">R19+T19+V19+X19+Z19</f>
        <v>6469</v>
      </c>
      <c r="AC19" s="14">
        <f t="shared" ref="AC19" si="11">AA19+AB19</f>
        <v>14519</v>
      </c>
      <c r="AE19" s="4" t="s">
        <v>16</v>
      </c>
      <c r="AF19" s="2">
        <f t="shared" si="5"/>
        <v>4430.5878136200718</v>
      </c>
      <c r="AG19" s="2">
        <f t="shared" si="0"/>
        <v>4581.1792867611139</v>
      </c>
      <c r="AH19" s="2">
        <f t="shared" si="0"/>
        <v>2754.1772151898736</v>
      </c>
      <c r="AI19" s="2" t="str">
        <f t="shared" si="0"/>
        <v>N.A.</v>
      </c>
      <c r="AJ19" s="2">
        <f t="shared" si="0"/>
        <v>12900</v>
      </c>
      <c r="AK19" s="2">
        <f t="shared" si="0"/>
        <v>9675</v>
      </c>
      <c r="AL19" s="2">
        <f t="shared" si="0"/>
        <v>8285.9102244389032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4746.6012422360245</v>
      </c>
      <c r="AQ19" s="13">
        <f t="shared" ref="AQ19" si="13">IFERROR(M19/AB19, "N.A.")</f>
        <v>4839.4530839387853</v>
      </c>
      <c r="AR19" s="14">
        <f t="shared" ref="AR19" si="14">IFERROR(N19/AC19, "N.A.")</f>
        <v>4787.971761140574</v>
      </c>
    </row>
    <row r="20" spans="1:44" ht="15" customHeight="1" thickBot="1" x14ac:dyDescent="0.3">
      <c r="A20" s="5" t="s">
        <v>0</v>
      </c>
      <c r="B20" s="24">
        <f>B19+C19</f>
        <v>52855702</v>
      </c>
      <c r="C20" s="26"/>
      <c r="D20" s="24">
        <f>D19+E19</f>
        <v>2610960</v>
      </c>
      <c r="E20" s="26"/>
      <c r="F20" s="24">
        <f>F19+G19</f>
        <v>7404600</v>
      </c>
      <c r="G20" s="26"/>
      <c r="H20" s="24">
        <f>H19+I19</f>
        <v>6645300</v>
      </c>
      <c r="I20" s="26"/>
      <c r="J20" s="24">
        <f>J19+K19</f>
        <v>0</v>
      </c>
      <c r="K20" s="26"/>
      <c r="L20" s="24">
        <f>L19+M19</f>
        <v>69516562</v>
      </c>
      <c r="M20" s="25"/>
      <c r="N20" s="18">
        <f>B20+D20+F20+H20+J20</f>
        <v>69516562</v>
      </c>
      <c r="P20" s="5" t="s">
        <v>0</v>
      </c>
      <c r="Q20" s="24">
        <f>Q19+R19</f>
        <v>11721</v>
      </c>
      <c r="R20" s="26"/>
      <c r="S20" s="24">
        <f>S19+T19</f>
        <v>948</v>
      </c>
      <c r="T20" s="26"/>
      <c r="U20" s="24">
        <f>U19+V19</f>
        <v>656</v>
      </c>
      <c r="V20" s="26"/>
      <c r="W20" s="24">
        <f>W19+X19</f>
        <v>802</v>
      </c>
      <c r="X20" s="26"/>
      <c r="Y20" s="24">
        <f>Y19+Z19</f>
        <v>392</v>
      </c>
      <c r="Z20" s="26"/>
      <c r="AA20" s="24">
        <f>AA19+AB19</f>
        <v>14519</v>
      </c>
      <c r="AB20" s="26"/>
      <c r="AC20" s="19">
        <f>Q20+S20+U20+W20+Y20</f>
        <v>14519</v>
      </c>
      <c r="AE20" s="5" t="s">
        <v>0</v>
      </c>
      <c r="AF20" s="27">
        <f>IFERROR(B20/Q20,"N.A.")</f>
        <v>4509.4874157495096</v>
      </c>
      <c r="AG20" s="28"/>
      <c r="AH20" s="27">
        <f>IFERROR(D20/S20,"N.A.")</f>
        <v>2754.1772151898736</v>
      </c>
      <c r="AI20" s="28"/>
      <c r="AJ20" s="27">
        <f>IFERROR(F20/U20,"N.A.")</f>
        <v>11287.5</v>
      </c>
      <c r="AK20" s="28"/>
      <c r="AL20" s="27">
        <f>IFERROR(H20/W20,"N.A.")</f>
        <v>8285.9102244389032</v>
      </c>
      <c r="AM20" s="28"/>
      <c r="AN20" s="27">
        <f>IFERROR(J20/Y20,"N.A.")</f>
        <v>0</v>
      </c>
      <c r="AO20" s="28"/>
      <c r="AP20" s="27">
        <f>IFERROR(L20/AA20,"N.A.")</f>
        <v>4787.971761140574</v>
      </c>
      <c r="AQ20" s="28"/>
      <c r="AR20" s="16">
        <f>IFERROR(N20/AC20, "N.A.")</f>
        <v>4787.971761140574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4608480.0000000009</v>
      </c>
      <c r="C27" s="2"/>
      <c r="D27" s="2">
        <v>980400</v>
      </c>
      <c r="E27" s="2"/>
      <c r="F27" s="2">
        <v>4231200</v>
      </c>
      <c r="G27" s="2"/>
      <c r="H27" s="2">
        <v>6645300</v>
      </c>
      <c r="I27" s="2"/>
      <c r="J27" s="2"/>
      <c r="K27" s="2"/>
      <c r="L27" s="1">
        <f>B27+D27+F27+H27+J27</f>
        <v>16465380</v>
      </c>
      <c r="M27" s="13">
        <f>C27+E27+G27+I27+K27</f>
        <v>0</v>
      </c>
      <c r="N27" s="14">
        <f>L27+M27</f>
        <v>16465380</v>
      </c>
      <c r="P27" s="3" t="s">
        <v>12</v>
      </c>
      <c r="Q27" s="2">
        <v>938</v>
      </c>
      <c r="R27" s="2">
        <v>0</v>
      </c>
      <c r="S27" s="2">
        <v>228</v>
      </c>
      <c r="T27" s="2">
        <v>0</v>
      </c>
      <c r="U27" s="2">
        <v>328</v>
      </c>
      <c r="V27" s="2">
        <v>0</v>
      </c>
      <c r="W27" s="2">
        <v>802</v>
      </c>
      <c r="X27" s="2">
        <v>0</v>
      </c>
      <c r="Y27" s="2">
        <v>0</v>
      </c>
      <c r="Z27" s="2">
        <v>0</v>
      </c>
      <c r="AA27" s="1">
        <f>Q27+S27+U27+W27+Y27</f>
        <v>2296</v>
      </c>
      <c r="AB27" s="13">
        <f>R27+T27+V27+X27+Z27</f>
        <v>0</v>
      </c>
      <c r="AC27" s="14">
        <f>AA27+AB27</f>
        <v>2296</v>
      </c>
      <c r="AE27" s="3" t="s">
        <v>12</v>
      </c>
      <c r="AF27" s="2">
        <f>IFERROR(B27/Q27, "N.A.")</f>
        <v>4913.0916844349686</v>
      </c>
      <c r="AG27" s="2" t="str">
        <f t="shared" ref="AG27:AR31" si="15">IFERROR(C27/R27, "N.A.")</f>
        <v>N.A.</v>
      </c>
      <c r="AH27" s="2">
        <f t="shared" si="15"/>
        <v>4300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8285.9102244389032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7171.3327526132407</v>
      </c>
      <c r="AQ27" s="13" t="str">
        <f t="shared" si="15"/>
        <v>N.A.</v>
      </c>
      <c r="AR27" s="14">
        <f t="shared" si="15"/>
        <v>7171.3327526132407</v>
      </c>
    </row>
    <row r="28" spans="1:44" ht="15" customHeight="1" thickBot="1" x14ac:dyDescent="0.3">
      <c r="A28" s="3" t="s">
        <v>13</v>
      </c>
      <c r="B28" s="2">
        <v>718960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718960</v>
      </c>
      <c r="M28" s="13">
        <f t="shared" si="16"/>
        <v>0</v>
      </c>
      <c r="N28" s="14">
        <f t="shared" ref="N28:N30" si="17">L28+M28</f>
        <v>718960</v>
      </c>
      <c r="P28" s="3" t="s">
        <v>13</v>
      </c>
      <c r="Q28" s="2">
        <v>209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209</v>
      </c>
      <c r="AB28" s="13">
        <f t="shared" si="18"/>
        <v>0</v>
      </c>
      <c r="AC28" s="14">
        <f t="shared" ref="AC28:AC30" si="19">AA28+AB28</f>
        <v>209</v>
      </c>
      <c r="AE28" s="3" t="s">
        <v>13</v>
      </c>
      <c r="AF28" s="2">
        <f t="shared" ref="AF28:AF31" si="20">IFERROR(B28/Q28, "N.A.")</f>
        <v>3440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3440</v>
      </c>
      <c r="AQ28" s="13" t="str">
        <f t="shared" si="15"/>
        <v>N.A.</v>
      </c>
      <c r="AR28" s="14">
        <f t="shared" si="15"/>
        <v>3440</v>
      </c>
    </row>
    <row r="29" spans="1:44" ht="15" customHeight="1" thickBot="1" x14ac:dyDescent="0.3">
      <c r="A29" s="3" t="s">
        <v>14</v>
      </c>
      <c r="B29" s="2">
        <v>8982020</v>
      </c>
      <c r="C29" s="2">
        <v>22002108.000000004</v>
      </c>
      <c r="D29" s="2">
        <v>1630560</v>
      </c>
      <c r="E29" s="2"/>
      <c r="F29" s="2"/>
      <c r="G29" s="2">
        <v>1410400</v>
      </c>
      <c r="H29" s="2"/>
      <c r="I29" s="2"/>
      <c r="J29" s="2"/>
      <c r="K29" s="2"/>
      <c r="L29" s="1">
        <f t="shared" si="16"/>
        <v>10612580</v>
      </c>
      <c r="M29" s="13">
        <f t="shared" si="16"/>
        <v>23412508.000000004</v>
      </c>
      <c r="N29" s="14">
        <f t="shared" si="17"/>
        <v>34025088</v>
      </c>
      <c r="P29" s="3" t="s">
        <v>14</v>
      </c>
      <c r="Q29" s="2">
        <v>1545</v>
      </c>
      <c r="R29" s="2">
        <v>4350</v>
      </c>
      <c r="S29" s="2">
        <v>556</v>
      </c>
      <c r="T29" s="2">
        <v>0</v>
      </c>
      <c r="U29" s="2">
        <v>0</v>
      </c>
      <c r="V29" s="2">
        <v>164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2101</v>
      </c>
      <c r="AB29" s="13">
        <f t="shared" si="18"/>
        <v>4514</v>
      </c>
      <c r="AC29" s="14">
        <f t="shared" si="19"/>
        <v>6615</v>
      </c>
      <c r="AE29" s="3" t="s">
        <v>14</v>
      </c>
      <c r="AF29" s="2">
        <f t="shared" si="20"/>
        <v>5813.6051779935278</v>
      </c>
      <c r="AG29" s="2">
        <f t="shared" si="15"/>
        <v>5057.9558620689668</v>
      </c>
      <c r="AH29" s="2">
        <f t="shared" si="15"/>
        <v>2932.6618705035971</v>
      </c>
      <c r="AI29" s="2" t="str">
        <f t="shared" si="15"/>
        <v>N.A.</v>
      </c>
      <c r="AJ29" s="2" t="str">
        <f t="shared" si="15"/>
        <v>N.A.</v>
      </c>
      <c r="AK29" s="2">
        <f t="shared" si="15"/>
        <v>8600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5051.2041884816754</v>
      </c>
      <c r="AQ29" s="13">
        <f t="shared" si="15"/>
        <v>5186.6433318564477</v>
      </c>
      <c r="AR29" s="14">
        <f t="shared" si="15"/>
        <v>5143.626303854875</v>
      </c>
    </row>
    <row r="30" spans="1:44" ht="15" customHeight="1" thickBot="1" x14ac:dyDescent="0.3">
      <c r="A30" s="3" t="s">
        <v>15</v>
      </c>
      <c r="B30" s="2">
        <v>3163080.0000000005</v>
      </c>
      <c r="C30" s="2"/>
      <c r="D30" s="2"/>
      <c r="E30" s="2"/>
      <c r="F30" s="2"/>
      <c r="G30" s="2">
        <v>1763000</v>
      </c>
      <c r="H30" s="2"/>
      <c r="I30" s="2"/>
      <c r="J30" s="2"/>
      <c r="K30" s="2"/>
      <c r="L30" s="1">
        <f t="shared" si="16"/>
        <v>3163080.0000000005</v>
      </c>
      <c r="M30" s="13">
        <f t="shared" si="16"/>
        <v>1763000</v>
      </c>
      <c r="N30" s="14">
        <f t="shared" si="17"/>
        <v>4926080</v>
      </c>
      <c r="P30" s="3" t="s">
        <v>15</v>
      </c>
      <c r="Q30" s="2">
        <v>556</v>
      </c>
      <c r="R30" s="2">
        <v>0</v>
      </c>
      <c r="S30" s="2">
        <v>0</v>
      </c>
      <c r="T30" s="2">
        <v>0</v>
      </c>
      <c r="U30" s="2">
        <v>0</v>
      </c>
      <c r="V30" s="2">
        <v>164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556</v>
      </c>
      <c r="AB30" s="13">
        <f t="shared" si="18"/>
        <v>164</v>
      </c>
      <c r="AC30" s="17">
        <f t="shared" si="19"/>
        <v>720</v>
      </c>
      <c r="AE30" s="3" t="s">
        <v>15</v>
      </c>
      <c r="AF30" s="2">
        <f t="shared" si="20"/>
        <v>5688.9928057553961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10750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5688.9928057553961</v>
      </c>
      <c r="AQ30" s="13">
        <f t="shared" si="15"/>
        <v>10750</v>
      </c>
      <c r="AR30" s="14">
        <f t="shared" si="15"/>
        <v>6841.7777777777774</v>
      </c>
    </row>
    <row r="31" spans="1:44" ht="15" customHeight="1" thickBot="1" x14ac:dyDescent="0.3">
      <c r="A31" s="4" t="s">
        <v>16</v>
      </c>
      <c r="B31" s="2">
        <v>17472539.999999996</v>
      </c>
      <c r="C31" s="2">
        <v>22002108.000000004</v>
      </c>
      <c r="D31" s="2">
        <v>2610960</v>
      </c>
      <c r="E31" s="2"/>
      <c r="F31" s="2">
        <v>4231200</v>
      </c>
      <c r="G31" s="2">
        <v>3173400</v>
      </c>
      <c r="H31" s="2">
        <v>6645300</v>
      </c>
      <c r="I31" s="2"/>
      <c r="J31" s="2"/>
      <c r="K31" s="2"/>
      <c r="L31" s="1">
        <f t="shared" ref="L31" si="21">B31+D31+F31+H31+J31</f>
        <v>30959999.999999996</v>
      </c>
      <c r="M31" s="13">
        <f t="shared" ref="M31" si="22">C31+E31+G31+I31+K31</f>
        <v>25175508.000000004</v>
      </c>
      <c r="N31" s="17">
        <f t="shared" ref="N31" si="23">L31+M31</f>
        <v>56135508</v>
      </c>
      <c r="P31" s="4" t="s">
        <v>16</v>
      </c>
      <c r="Q31" s="2">
        <v>3248</v>
      </c>
      <c r="R31" s="2">
        <v>4350</v>
      </c>
      <c r="S31" s="2">
        <v>784</v>
      </c>
      <c r="T31" s="2">
        <v>0</v>
      </c>
      <c r="U31" s="2">
        <v>328</v>
      </c>
      <c r="V31" s="2">
        <v>328</v>
      </c>
      <c r="W31" s="2">
        <v>802</v>
      </c>
      <c r="X31" s="2">
        <v>0</v>
      </c>
      <c r="Y31" s="2">
        <v>0</v>
      </c>
      <c r="Z31" s="2">
        <v>0</v>
      </c>
      <c r="AA31" s="1">
        <f t="shared" ref="AA31" si="24">Q31+S31+U31+W31+Y31</f>
        <v>5162</v>
      </c>
      <c r="AB31" s="13">
        <f t="shared" ref="AB31" si="25">R31+T31+V31+X31+Z31</f>
        <v>4678</v>
      </c>
      <c r="AC31" s="14">
        <f t="shared" ref="AC31" si="26">AA31+AB31</f>
        <v>9840</v>
      </c>
      <c r="AE31" s="4" t="s">
        <v>16</v>
      </c>
      <c r="AF31" s="2">
        <f t="shared" si="20"/>
        <v>5379.4766009852201</v>
      </c>
      <c r="AG31" s="2">
        <f t="shared" si="15"/>
        <v>5057.9558620689668</v>
      </c>
      <c r="AH31" s="2">
        <f t="shared" si="15"/>
        <v>3330.3061224489797</v>
      </c>
      <c r="AI31" s="2" t="str">
        <f t="shared" si="15"/>
        <v>N.A.</v>
      </c>
      <c r="AJ31" s="2">
        <f t="shared" si="15"/>
        <v>12900</v>
      </c>
      <c r="AK31" s="2">
        <f t="shared" si="15"/>
        <v>9675</v>
      </c>
      <c r="AL31" s="2">
        <f t="shared" si="15"/>
        <v>8285.9102244389032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5997.6753196435484</v>
      </c>
      <c r="AQ31" s="13">
        <f t="shared" ref="AQ31" si="28">IFERROR(M31/AB31, "N.A.")</f>
        <v>5381.6819153484403</v>
      </c>
      <c r="AR31" s="14">
        <f t="shared" ref="AR31" si="29">IFERROR(N31/AC31, "N.A.")</f>
        <v>5704.8280487804877</v>
      </c>
    </row>
    <row r="32" spans="1:44" ht="15" customHeight="1" thickBot="1" x14ac:dyDescent="0.3">
      <c r="A32" s="5" t="s">
        <v>0</v>
      </c>
      <c r="B32" s="24">
        <f>B31+C31</f>
        <v>39474648</v>
      </c>
      <c r="C32" s="26"/>
      <c r="D32" s="24">
        <f>D31+E31</f>
        <v>2610960</v>
      </c>
      <c r="E32" s="26"/>
      <c r="F32" s="24">
        <f>F31+G31</f>
        <v>7404600</v>
      </c>
      <c r="G32" s="26"/>
      <c r="H32" s="24">
        <f>H31+I31</f>
        <v>6645300</v>
      </c>
      <c r="I32" s="26"/>
      <c r="J32" s="24">
        <f>J31+K31</f>
        <v>0</v>
      </c>
      <c r="K32" s="26"/>
      <c r="L32" s="24">
        <f>L31+M31</f>
        <v>56135508</v>
      </c>
      <c r="M32" s="25"/>
      <c r="N32" s="18">
        <f>B32+D32+F32+H32+J32</f>
        <v>56135508</v>
      </c>
      <c r="P32" s="5" t="s">
        <v>0</v>
      </c>
      <c r="Q32" s="24">
        <f>Q31+R31</f>
        <v>7598</v>
      </c>
      <c r="R32" s="26"/>
      <c r="S32" s="24">
        <f>S31+T31</f>
        <v>784</v>
      </c>
      <c r="T32" s="26"/>
      <c r="U32" s="24">
        <f>U31+V31</f>
        <v>656</v>
      </c>
      <c r="V32" s="26"/>
      <c r="W32" s="24">
        <f>W31+X31</f>
        <v>802</v>
      </c>
      <c r="X32" s="26"/>
      <c r="Y32" s="24">
        <f>Y31+Z31</f>
        <v>0</v>
      </c>
      <c r="Z32" s="26"/>
      <c r="AA32" s="24">
        <f>AA31+AB31</f>
        <v>9840</v>
      </c>
      <c r="AB32" s="26"/>
      <c r="AC32" s="19">
        <f>Q32+S32+U32+W32+Y32</f>
        <v>9840</v>
      </c>
      <c r="AE32" s="5" t="s">
        <v>0</v>
      </c>
      <c r="AF32" s="27">
        <f>IFERROR(B32/Q32,"N.A.")</f>
        <v>5195.3998420637008</v>
      </c>
      <c r="AG32" s="28"/>
      <c r="AH32" s="27">
        <f>IFERROR(D32/S32,"N.A.")</f>
        <v>3330.3061224489797</v>
      </c>
      <c r="AI32" s="28"/>
      <c r="AJ32" s="27">
        <f>IFERROR(F32/U32,"N.A.")</f>
        <v>11287.5</v>
      </c>
      <c r="AK32" s="28"/>
      <c r="AL32" s="27">
        <f>IFERROR(H32/W32,"N.A.")</f>
        <v>8285.9102244389032</v>
      </c>
      <c r="AM32" s="28"/>
      <c r="AN32" s="27" t="str">
        <f>IFERROR(J32/Y32,"N.A.")</f>
        <v>N.A.</v>
      </c>
      <c r="AO32" s="28"/>
      <c r="AP32" s="27">
        <f>IFERROR(L32/AA32,"N.A.")</f>
        <v>5704.8280487804877</v>
      </c>
      <c r="AQ32" s="28"/>
      <c r="AR32" s="16">
        <f>IFERROR(N32/AC32, "N.A.")</f>
        <v>5704.8280487804877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423120</v>
      </c>
      <c r="C39" s="2"/>
      <c r="D39" s="2"/>
      <c r="E39" s="2"/>
      <c r="F39" s="2"/>
      <c r="G39" s="2"/>
      <c r="H39" s="2"/>
      <c r="I39" s="2"/>
      <c r="J39" s="2">
        <v>0</v>
      </c>
      <c r="K39" s="2"/>
      <c r="L39" s="1">
        <f>B39+D39+F39+H39+J39</f>
        <v>423120</v>
      </c>
      <c r="M39" s="13">
        <f>C39+E39+G39+I39+K39</f>
        <v>0</v>
      </c>
      <c r="N39" s="14">
        <f>L39+M39</f>
        <v>423120</v>
      </c>
      <c r="P39" s="3" t="s">
        <v>12</v>
      </c>
      <c r="Q39" s="2">
        <v>164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228</v>
      </c>
      <c r="Z39" s="2">
        <v>0</v>
      </c>
      <c r="AA39" s="1">
        <f>Q39+S39+U39+W39+Y39</f>
        <v>392</v>
      </c>
      <c r="AB39" s="13">
        <f>R39+T39+V39+X39+Z39</f>
        <v>0</v>
      </c>
      <c r="AC39" s="14">
        <f>AA39+AB39</f>
        <v>392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1079.3877551020407</v>
      </c>
      <c r="AQ39" s="13" t="str">
        <f t="shared" si="30"/>
        <v>N.A.</v>
      </c>
      <c r="AR39" s="14">
        <f t="shared" si="30"/>
        <v>1079.3877551020407</v>
      </c>
    </row>
    <row r="40" spans="1:44" ht="15" customHeight="1" thickBot="1" x14ac:dyDescent="0.3">
      <c r="A40" s="3" t="s">
        <v>13</v>
      </c>
      <c r="B40" s="2">
        <v>3056440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3056440</v>
      </c>
      <c r="M40" s="13">
        <f t="shared" si="31"/>
        <v>0</v>
      </c>
      <c r="N40" s="14">
        <f t="shared" ref="N40:N42" si="32">L40+M40</f>
        <v>3056440</v>
      </c>
      <c r="P40" s="3" t="s">
        <v>13</v>
      </c>
      <c r="Q40" s="2">
        <v>802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802</v>
      </c>
      <c r="AB40" s="13">
        <f t="shared" si="33"/>
        <v>0</v>
      </c>
      <c r="AC40" s="14">
        <f t="shared" ref="AC40:AC42" si="34">AA40+AB40</f>
        <v>802</v>
      </c>
      <c r="AE40" s="3" t="s">
        <v>13</v>
      </c>
      <c r="AF40" s="2">
        <f t="shared" ref="AF40:AF43" si="35">IFERROR(B40/Q40, "N.A.")</f>
        <v>3811.0224438902742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3811.0224438902742</v>
      </c>
      <c r="AQ40" s="13" t="str">
        <f t="shared" si="30"/>
        <v>N.A.</v>
      </c>
      <c r="AR40" s="14">
        <f t="shared" si="30"/>
        <v>3811.0224438902742</v>
      </c>
    </row>
    <row r="41" spans="1:44" ht="15" customHeight="1" thickBot="1" x14ac:dyDescent="0.3">
      <c r="A41" s="3" t="s">
        <v>14</v>
      </c>
      <c r="B41" s="2">
        <v>3770580</v>
      </c>
      <c r="C41" s="2">
        <v>6130914.0000000019</v>
      </c>
      <c r="D41" s="2">
        <v>0</v>
      </c>
      <c r="E41" s="2"/>
      <c r="F41" s="2"/>
      <c r="G41" s="2"/>
      <c r="H41" s="2"/>
      <c r="I41" s="2"/>
      <c r="J41" s="2">
        <v>0</v>
      </c>
      <c r="K41" s="2"/>
      <c r="L41" s="1">
        <f t="shared" si="31"/>
        <v>3770580</v>
      </c>
      <c r="M41" s="13">
        <f t="shared" si="31"/>
        <v>6130914.0000000019</v>
      </c>
      <c r="N41" s="14">
        <f t="shared" si="32"/>
        <v>9901494.0000000019</v>
      </c>
      <c r="P41" s="3" t="s">
        <v>14</v>
      </c>
      <c r="Q41" s="2">
        <v>1366</v>
      </c>
      <c r="R41" s="2">
        <v>1791</v>
      </c>
      <c r="S41" s="2">
        <v>164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164</v>
      </c>
      <c r="Z41" s="2">
        <v>0</v>
      </c>
      <c r="AA41" s="1">
        <f t="shared" si="33"/>
        <v>1694</v>
      </c>
      <c r="AB41" s="13">
        <f t="shared" si="33"/>
        <v>1791</v>
      </c>
      <c r="AC41" s="14">
        <f t="shared" si="34"/>
        <v>3485</v>
      </c>
      <c r="AE41" s="3" t="s">
        <v>14</v>
      </c>
      <c r="AF41" s="2">
        <f t="shared" si="35"/>
        <v>2760.3074670571009</v>
      </c>
      <c r="AG41" s="2">
        <f t="shared" si="30"/>
        <v>3423.1792294807378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2225.8441558441559</v>
      </c>
      <c r="AQ41" s="13">
        <f t="shared" si="30"/>
        <v>3423.1792294807378</v>
      </c>
      <c r="AR41" s="14">
        <f t="shared" si="30"/>
        <v>2841.1747489239606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7250139.9999999991</v>
      </c>
      <c r="C43" s="2">
        <v>6130914.0000000019</v>
      </c>
      <c r="D43" s="2">
        <v>0</v>
      </c>
      <c r="E43" s="2"/>
      <c r="F43" s="2"/>
      <c r="G43" s="2"/>
      <c r="H43" s="2"/>
      <c r="I43" s="2"/>
      <c r="J43" s="2">
        <v>0</v>
      </c>
      <c r="K43" s="2"/>
      <c r="L43" s="1">
        <f t="shared" ref="L43" si="36">B43+D43+F43+H43+J43</f>
        <v>7250139.9999999991</v>
      </c>
      <c r="M43" s="13">
        <f t="shared" ref="M43" si="37">C43+E43+G43+I43+K43</f>
        <v>6130914.0000000019</v>
      </c>
      <c r="N43" s="17">
        <f t="shared" ref="N43" si="38">L43+M43</f>
        <v>13381054</v>
      </c>
      <c r="P43" s="4" t="s">
        <v>16</v>
      </c>
      <c r="Q43" s="2">
        <v>2332</v>
      </c>
      <c r="R43" s="2">
        <v>1791</v>
      </c>
      <c r="S43" s="2">
        <v>164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392</v>
      </c>
      <c r="Z43" s="2">
        <v>0</v>
      </c>
      <c r="AA43" s="1">
        <f t="shared" ref="AA43" si="39">Q43+S43+U43+W43+Y43</f>
        <v>2888</v>
      </c>
      <c r="AB43" s="13">
        <f t="shared" ref="AB43" si="40">R43+T43+V43+X43+Z43</f>
        <v>1791</v>
      </c>
      <c r="AC43" s="17">
        <f t="shared" ref="AC43" si="41">AA43+AB43</f>
        <v>4679</v>
      </c>
      <c r="AE43" s="4" t="s">
        <v>16</v>
      </c>
      <c r="AF43" s="2">
        <f t="shared" si="35"/>
        <v>3108.979416809605</v>
      </c>
      <c r="AG43" s="2">
        <f t="shared" si="30"/>
        <v>3423.1792294807378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2510.4362880886424</v>
      </c>
      <c r="AQ43" s="13">
        <f t="shared" ref="AQ43" si="43">IFERROR(M43/AB43, "N.A.")</f>
        <v>3423.1792294807378</v>
      </c>
      <c r="AR43" s="14">
        <f t="shared" ref="AR43" si="44">IFERROR(N43/AC43, "N.A.")</f>
        <v>2859.8106432998502</v>
      </c>
    </row>
    <row r="44" spans="1:44" ht="15" customHeight="1" thickBot="1" x14ac:dyDescent="0.3">
      <c r="A44" s="5" t="s">
        <v>0</v>
      </c>
      <c r="B44" s="24">
        <f>B43+C43</f>
        <v>13381054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13381054</v>
      </c>
      <c r="M44" s="25"/>
      <c r="N44" s="18">
        <f>B44+D44+F44+H44+J44</f>
        <v>13381054</v>
      </c>
      <c r="P44" s="5" t="s">
        <v>0</v>
      </c>
      <c r="Q44" s="24">
        <f>Q43+R43</f>
        <v>4123</v>
      </c>
      <c r="R44" s="26"/>
      <c r="S44" s="24">
        <f>S43+T43</f>
        <v>164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392</v>
      </c>
      <c r="Z44" s="26"/>
      <c r="AA44" s="24">
        <f>AA43+AB43</f>
        <v>4679</v>
      </c>
      <c r="AB44" s="25"/>
      <c r="AC44" s="18">
        <f>Q44+S44+U44+W44+Y44</f>
        <v>4679</v>
      </c>
      <c r="AE44" s="5" t="s">
        <v>0</v>
      </c>
      <c r="AF44" s="27">
        <f>IFERROR(B44/Q44,"N.A.")</f>
        <v>3245.4654377880183</v>
      </c>
      <c r="AG44" s="28"/>
      <c r="AH44" s="27">
        <f>IFERROR(D44/S44,"N.A.")</f>
        <v>0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>
        <f>IFERROR(J44/Y44,"N.A.")</f>
        <v>0</v>
      </c>
      <c r="AO44" s="28"/>
      <c r="AP44" s="27">
        <f>IFERROR(L44/AA44,"N.A.")</f>
        <v>2859.8106432998502</v>
      </c>
      <c r="AQ44" s="28"/>
      <c r="AR44" s="16">
        <f>IFERROR(N44/AC44, "N.A.")</f>
        <v>2859.8106432998502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21717020.999999996</v>
      </c>
      <c r="C15" s="2"/>
      <c r="D15" s="2">
        <v>11541750</v>
      </c>
      <c r="E15" s="2"/>
      <c r="F15" s="2">
        <v>19731220</v>
      </c>
      <c r="G15" s="2"/>
      <c r="H15" s="2">
        <v>46390497.999999985</v>
      </c>
      <c r="I15" s="2"/>
      <c r="J15" s="2">
        <v>0</v>
      </c>
      <c r="K15" s="2"/>
      <c r="L15" s="1">
        <f>B15+D15+F15+H15+J15</f>
        <v>99380488.999999985</v>
      </c>
      <c r="M15" s="13">
        <f>C15+E15+G15+I15+K15</f>
        <v>0</v>
      </c>
      <c r="N15" s="14">
        <f>L15+M15</f>
        <v>99380488.999999985</v>
      </c>
      <c r="P15" s="3" t="s">
        <v>12</v>
      </c>
      <c r="Q15" s="2">
        <v>6619</v>
      </c>
      <c r="R15" s="2">
        <v>0</v>
      </c>
      <c r="S15" s="2">
        <v>2377</v>
      </c>
      <c r="T15" s="2">
        <v>0</v>
      </c>
      <c r="U15" s="2">
        <v>3862</v>
      </c>
      <c r="V15" s="2">
        <v>0</v>
      </c>
      <c r="W15" s="2">
        <v>16665</v>
      </c>
      <c r="X15" s="2">
        <v>0</v>
      </c>
      <c r="Y15" s="2">
        <v>3798</v>
      </c>
      <c r="Z15" s="2">
        <v>0</v>
      </c>
      <c r="AA15" s="1">
        <f>Q15+S15+U15+W15+Y15</f>
        <v>33321</v>
      </c>
      <c r="AB15" s="13">
        <f>R15+T15+V15+X15+Z15</f>
        <v>0</v>
      </c>
      <c r="AC15" s="14">
        <f>AA15+AB15</f>
        <v>33321</v>
      </c>
      <c r="AE15" s="3" t="s">
        <v>12</v>
      </c>
      <c r="AF15" s="2">
        <f>IFERROR(B15/Q15, "N.A.")</f>
        <v>3281.0123885783346</v>
      </c>
      <c r="AG15" s="2" t="str">
        <f t="shared" ref="AG15:AR19" si="0">IFERROR(C15/R15, "N.A.")</f>
        <v>N.A.</v>
      </c>
      <c r="AH15" s="2">
        <f t="shared" si="0"/>
        <v>4855.595288178376</v>
      </c>
      <c r="AI15" s="2" t="str">
        <f t="shared" si="0"/>
        <v>N.A.</v>
      </c>
      <c r="AJ15" s="2">
        <f t="shared" si="0"/>
        <v>5109.0678404971513</v>
      </c>
      <c r="AK15" s="2" t="str">
        <f t="shared" si="0"/>
        <v>N.A.</v>
      </c>
      <c r="AL15" s="2">
        <f t="shared" si="0"/>
        <v>2783.7082508250814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2982.5182017346415</v>
      </c>
      <c r="AQ15" s="13" t="str">
        <f t="shared" si="0"/>
        <v>N.A.</v>
      </c>
      <c r="AR15" s="14">
        <f t="shared" si="0"/>
        <v>2982.5182017346415</v>
      </c>
    </row>
    <row r="16" spans="1:44" ht="15" customHeight="1" thickBot="1" x14ac:dyDescent="0.3">
      <c r="A16" s="3" t="s">
        <v>13</v>
      </c>
      <c r="B16" s="2">
        <v>18965522.000000004</v>
      </c>
      <c r="C16" s="2">
        <v>778515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18965522.000000004</v>
      </c>
      <c r="M16" s="13">
        <f t="shared" si="1"/>
        <v>778515</v>
      </c>
      <c r="N16" s="14">
        <f t="shared" ref="N16:N18" si="2">L16+M16</f>
        <v>19744037.000000004</v>
      </c>
      <c r="P16" s="3" t="s">
        <v>13</v>
      </c>
      <c r="Q16" s="2">
        <v>8525</v>
      </c>
      <c r="R16" s="2">
        <v>213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8525</v>
      </c>
      <c r="AB16" s="13">
        <f t="shared" si="3"/>
        <v>213</v>
      </c>
      <c r="AC16" s="14">
        <f t="shared" ref="AC16:AC18" si="4">AA16+AB16</f>
        <v>8738</v>
      </c>
      <c r="AE16" s="3" t="s">
        <v>13</v>
      </c>
      <c r="AF16" s="2">
        <f t="shared" ref="AF16:AF19" si="5">IFERROR(B16/Q16, "N.A.")</f>
        <v>2224.6946627565985</v>
      </c>
      <c r="AG16" s="2">
        <f t="shared" si="0"/>
        <v>3655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2224.6946627565985</v>
      </c>
      <c r="AQ16" s="13">
        <f t="shared" si="0"/>
        <v>3655</v>
      </c>
      <c r="AR16" s="14">
        <f t="shared" si="0"/>
        <v>2259.560196841383</v>
      </c>
    </row>
    <row r="17" spans="1:44" ht="15" customHeight="1" thickBot="1" x14ac:dyDescent="0.3">
      <c r="A17" s="3" t="s">
        <v>14</v>
      </c>
      <c r="B17" s="2">
        <v>62876746.99999997</v>
      </c>
      <c r="C17" s="2">
        <v>309314590.99999976</v>
      </c>
      <c r="D17" s="2">
        <v>22160120</v>
      </c>
      <c r="E17" s="2">
        <v>3151952</v>
      </c>
      <c r="F17" s="2"/>
      <c r="G17" s="2">
        <v>33282170.000000004</v>
      </c>
      <c r="H17" s="2"/>
      <c r="I17" s="2">
        <v>15159410</v>
      </c>
      <c r="J17" s="2">
        <v>0</v>
      </c>
      <c r="K17" s="2"/>
      <c r="L17" s="1">
        <f t="shared" si="1"/>
        <v>85036866.99999997</v>
      </c>
      <c r="M17" s="13">
        <f t="shared" si="1"/>
        <v>360908122.99999976</v>
      </c>
      <c r="N17" s="14">
        <f t="shared" si="2"/>
        <v>445944989.99999976</v>
      </c>
      <c r="P17" s="3" t="s">
        <v>14</v>
      </c>
      <c r="Q17" s="2">
        <v>15138</v>
      </c>
      <c r="R17" s="2">
        <v>49850</v>
      </c>
      <c r="S17" s="2">
        <v>4512</v>
      </c>
      <c r="T17" s="2">
        <v>708</v>
      </c>
      <c r="U17" s="2">
        <v>0</v>
      </c>
      <c r="V17" s="2">
        <v>3158</v>
      </c>
      <c r="W17" s="2">
        <v>0</v>
      </c>
      <c r="X17" s="2">
        <v>3594</v>
      </c>
      <c r="Y17" s="2">
        <v>2900</v>
      </c>
      <c r="Z17" s="2">
        <v>0</v>
      </c>
      <c r="AA17" s="1">
        <f t="shared" si="3"/>
        <v>22550</v>
      </c>
      <c r="AB17" s="13">
        <f t="shared" si="3"/>
        <v>57310</v>
      </c>
      <c r="AC17" s="14">
        <f t="shared" si="4"/>
        <v>79860</v>
      </c>
      <c r="AE17" s="3" t="s">
        <v>14</v>
      </c>
      <c r="AF17" s="2">
        <f t="shared" si="5"/>
        <v>4153.5702866957308</v>
      </c>
      <c r="AG17" s="2">
        <f t="shared" si="0"/>
        <v>6204.9065396188516</v>
      </c>
      <c r="AH17" s="2">
        <f t="shared" si="0"/>
        <v>4911.3741134751772</v>
      </c>
      <c r="AI17" s="2">
        <f t="shared" si="0"/>
        <v>4451.9096045197739</v>
      </c>
      <c r="AJ17" s="2" t="str">
        <f t="shared" si="0"/>
        <v>N.A.</v>
      </c>
      <c r="AK17" s="2">
        <f t="shared" si="0"/>
        <v>10539.002533248893</v>
      </c>
      <c r="AL17" s="2" t="str">
        <f t="shared" si="0"/>
        <v>N.A.</v>
      </c>
      <c r="AM17" s="2">
        <f t="shared" si="0"/>
        <v>4217.9771841958818</v>
      </c>
      <c r="AN17" s="2">
        <f t="shared" si="0"/>
        <v>0</v>
      </c>
      <c r="AO17" s="2" t="str">
        <f t="shared" si="0"/>
        <v>N.A.</v>
      </c>
      <c r="AP17" s="15">
        <f t="shared" si="0"/>
        <v>3771.0362305986682</v>
      </c>
      <c r="AQ17" s="13">
        <f t="shared" si="0"/>
        <v>6297.4720467632133</v>
      </c>
      <c r="AR17" s="14">
        <f t="shared" si="0"/>
        <v>5584.0845229150982</v>
      </c>
    </row>
    <row r="18" spans="1:44" ht="15" customHeight="1" thickBot="1" x14ac:dyDescent="0.3">
      <c r="A18" s="3" t="s">
        <v>15</v>
      </c>
      <c r="B18" s="2">
        <v>16810562.999999996</v>
      </c>
      <c r="C18" s="2"/>
      <c r="D18" s="2">
        <v>961910</v>
      </c>
      <c r="E18" s="2">
        <v>923210</v>
      </c>
      <c r="F18" s="2"/>
      <c r="G18" s="2">
        <v>4105228</v>
      </c>
      <c r="H18" s="2">
        <v>5738690.9999999991</v>
      </c>
      <c r="I18" s="2"/>
      <c r="J18" s="2">
        <v>0</v>
      </c>
      <c r="K18" s="2"/>
      <c r="L18" s="1">
        <f t="shared" si="1"/>
        <v>23511163.999999996</v>
      </c>
      <c r="M18" s="13">
        <f t="shared" si="1"/>
        <v>5028438</v>
      </c>
      <c r="N18" s="14">
        <f t="shared" si="2"/>
        <v>28539601.999999996</v>
      </c>
      <c r="P18" s="3" t="s">
        <v>15</v>
      </c>
      <c r="Q18" s="2">
        <v>7317</v>
      </c>
      <c r="R18" s="2">
        <v>0</v>
      </c>
      <c r="S18" s="2">
        <v>502</v>
      </c>
      <c r="T18" s="2">
        <v>339</v>
      </c>
      <c r="U18" s="2">
        <v>0</v>
      </c>
      <c r="V18" s="2">
        <v>2083</v>
      </c>
      <c r="W18" s="2">
        <v>8154</v>
      </c>
      <c r="X18" s="2">
        <v>0</v>
      </c>
      <c r="Y18" s="2">
        <v>3261</v>
      </c>
      <c r="Z18" s="2">
        <v>0</v>
      </c>
      <c r="AA18" s="1">
        <f t="shared" si="3"/>
        <v>19234</v>
      </c>
      <c r="AB18" s="13">
        <f t="shared" si="3"/>
        <v>2422</v>
      </c>
      <c r="AC18" s="17">
        <f t="shared" si="4"/>
        <v>21656</v>
      </c>
      <c r="AE18" s="3" t="s">
        <v>15</v>
      </c>
      <c r="AF18" s="2">
        <f t="shared" si="5"/>
        <v>2297.4665846658463</v>
      </c>
      <c r="AG18" s="2" t="str">
        <f t="shared" si="0"/>
        <v>N.A.</v>
      </c>
      <c r="AH18" s="2">
        <f t="shared" si="0"/>
        <v>1916.1553784860557</v>
      </c>
      <c r="AI18" s="2">
        <f t="shared" si="0"/>
        <v>2723.3333333333335</v>
      </c>
      <c r="AJ18" s="2" t="str">
        <f t="shared" si="0"/>
        <v>N.A.</v>
      </c>
      <c r="AK18" s="2">
        <f t="shared" si="0"/>
        <v>1970.8247719635142</v>
      </c>
      <c r="AL18" s="2">
        <f t="shared" si="0"/>
        <v>703.78844738778503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1222.3751689716125</v>
      </c>
      <c r="AQ18" s="13">
        <f t="shared" si="0"/>
        <v>2076.1511147811725</v>
      </c>
      <c r="AR18" s="14">
        <f t="shared" si="0"/>
        <v>1317.8611932028073</v>
      </c>
    </row>
    <row r="19" spans="1:44" ht="15" customHeight="1" thickBot="1" x14ac:dyDescent="0.3">
      <c r="A19" s="4" t="s">
        <v>16</v>
      </c>
      <c r="B19" s="2">
        <v>120369852.99999993</v>
      </c>
      <c r="C19" s="2">
        <v>310093105.99999994</v>
      </c>
      <c r="D19" s="2">
        <v>34663780.000000015</v>
      </c>
      <c r="E19" s="2">
        <v>4075162.0000000005</v>
      </c>
      <c r="F19" s="2">
        <v>19731220</v>
      </c>
      <c r="G19" s="2">
        <v>37387398</v>
      </c>
      <c r="H19" s="2">
        <v>52129189.00000003</v>
      </c>
      <c r="I19" s="2">
        <v>15159410</v>
      </c>
      <c r="J19" s="2">
        <v>0</v>
      </c>
      <c r="K19" s="2"/>
      <c r="L19" s="1">
        <f t="shared" ref="L19" si="6">B19+D19+F19+H19+J19</f>
        <v>226894041.99999997</v>
      </c>
      <c r="M19" s="13">
        <f t="shared" ref="M19" si="7">C19+E19+G19+I19+K19</f>
        <v>366715075.99999994</v>
      </c>
      <c r="N19" s="17">
        <f t="shared" ref="N19" si="8">L19+M19</f>
        <v>593609117.99999988</v>
      </c>
      <c r="P19" s="4" t="s">
        <v>16</v>
      </c>
      <c r="Q19" s="2">
        <v>37599</v>
      </c>
      <c r="R19" s="2">
        <v>50063</v>
      </c>
      <c r="S19" s="2">
        <v>7391</v>
      </c>
      <c r="T19" s="2">
        <v>1047</v>
      </c>
      <c r="U19" s="2">
        <v>3862</v>
      </c>
      <c r="V19" s="2">
        <v>5241</v>
      </c>
      <c r="W19" s="2">
        <v>24819</v>
      </c>
      <c r="X19" s="2">
        <v>3594</v>
      </c>
      <c r="Y19" s="2">
        <v>9959</v>
      </c>
      <c r="Z19" s="2">
        <v>0</v>
      </c>
      <c r="AA19" s="1">
        <f t="shared" ref="AA19" si="9">Q19+S19+U19+W19+Y19</f>
        <v>83630</v>
      </c>
      <c r="AB19" s="13">
        <f t="shared" ref="AB19" si="10">R19+T19+V19+X19+Z19</f>
        <v>59945</v>
      </c>
      <c r="AC19" s="14">
        <f t="shared" ref="AC19" si="11">AA19+AB19</f>
        <v>143575</v>
      </c>
      <c r="AE19" s="4" t="s">
        <v>16</v>
      </c>
      <c r="AF19" s="2">
        <f t="shared" si="5"/>
        <v>3201.4110215697206</v>
      </c>
      <c r="AG19" s="2">
        <f t="shared" si="0"/>
        <v>6194.0576074146566</v>
      </c>
      <c r="AH19" s="2">
        <f t="shared" si="0"/>
        <v>4689.9986470031135</v>
      </c>
      <c r="AI19" s="2">
        <f t="shared" si="0"/>
        <v>3892.2273161413568</v>
      </c>
      <c r="AJ19" s="2">
        <f t="shared" si="0"/>
        <v>5109.0678404971513</v>
      </c>
      <c r="AK19" s="2">
        <f t="shared" si="0"/>
        <v>7133.6382369776757</v>
      </c>
      <c r="AL19" s="2">
        <f t="shared" si="0"/>
        <v>2100.3742697127213</v>
      </c>
      <c r="AM19" s="2">
        <f t="shared" si="0"/>
        <v>4217.9771841958818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2713.0699748893935</v>
      </c>
      <c r="AQ19" s="13">
        <f t="shared" ref="AQ19" si="13">IFERROR(M19/AB19, "N.A.")</f>
        <v>6117.5256651930931</v>
      </c>
      <c r="AR19" s="14">
        <f t="shared" ref="AR19" si="14">IFERROR(N19/AC19, "N.A.")</f>
        <v>4134.4880236810022</v>
      </c>
    </row>
    <row r="20" spans="1:44" ht="15" customHeight="1" thickBot="1" x14ac:dyDescent="0.3">
      <c r="A20" s="5" t="s">
        <v>0</v>
      </c>
      <c r="B20" s="24">
        <f>B19+C19</f>
        <v>430462958.99999988</v>
      </c>
      <c r="C20" s="26"/>
      <c r="D20" s="24">
        <f>D19+E19</f>
        <v>38738942.000000015</v>
      </c>
      <c r="E20" s="26"/>
      <c r="F20" s="24">
        <f>F19+G19</f>
        <v>57118618</v>
      </c>
      <c r="G20" s="26"/>
      <c r="H20" s="24">
        <f>H19+I19</f>
        <v>67288599.00000003</v>
      </c>
      <c r="I20" s="26"/>
      <c r="J20" s="24">
        <f>J19+K19</f>
        <v>0</v>
      </c>
      <c r="K20" s="26"/>
      <c r="L20" s="24">
        <f>L19+M19</f>
        <v>593609117.99999988</v>
      </c>
      <c r="M20" s="25"/>
      <c r="N20" s="18">
        <f>B20+D20+F20+H20+J20</f>
        <v>593609117.99999988</v>
      </c>
      <c r="P20" s="5" t="s">
        <v>0</v>
      </c>
      <c r="Q20" s="24">
        <f>Q19+R19</f>
        <v>87662</v>
      </c>
      <c r="R20" s="26"/>
      <c r="S20" s="24">
        <f>S19+T19</f>
        <v>8438</v>
      </c>
      <c r="T20" s="26"/>
      <c r="U20" s="24">
        <f>U19+V19</f>
        <v>9103</v>
      </c>
      <c r="V20" s="26"/>
      <c r="W20" s="24">
        <f>W19+X19</f>
        <v>28413</v>
      </c>
      <c r="X20" s="26"/>
      <c r="Y20" s="24">
        <f>Y19+Z19</f>
        <v>9959</v>
      </c>
      <c r="Z20" s="26"/>
      <c r="AA20" s="24">
        <f>AA19+AB19</f>
        <v>143575</v>
      </c>
      <c r="AB20" s="26"/>
      <c r="AC20" s="19">
        <f>Q20+S20+U20+W20+Y20</f>
        <v>143575</v>
      </c>
      <c r="AE20" s="5" t="s">
        <v>0</v>
      </c>
      <c r="AF20" s="27">
        <f>IFERROR(B20/Q20,"N.A.")</f>
        <v>4910.4852615728578</v>
      </c>
      <c r="AG20" s="28"/>
      <c r="AH20" s="27">
        <f>IFERROR(D20/S20,"N.A.")</f>
        <v>4591.0099549656334</v>
      </c>
      <c r="AI20" s="28"/>
      <c r="AJ20" s="27">
        <f>IFERROR(F20/U20,"N.A.")</f>
        <v>6274.7026255080746</v>
      </c>
      <c r="AK20" s="28"/>
      <c r="AL20" s="27">
        <f>IFERROR(H20/W20,"N.A.")</f>
        <v>2368.2328159645244</v>
      </c>
      <c r="AM20" s="28"/>
      <c r="AN20" s="27">
        <f>IFERROR(J20/Y20,"N.A.")</f>
        <v>0</v>
      </c>
      <c r="AO20" s="28"/>
      <c r="AP20" s="27">
        <f>IFERROR(L20/AA20,"N.A.")</f>
        <v>4134.4880236810022</v>
      </c>
      <c r="AQ20" s="28"/>
      <c r="AR20" s="16">
        <f>IFERROR(N20/AC20, "N.A.")</f>
        <v>4134.4880236810022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18044519.999999996</v>
      </c>
      <c r="C27" s="2"/>
      <c r="D27" s="2">
        <v>9156750</v>
      </c>
      <c r="E27" s="2"/>
      <c r="F27" s="2">
        <v>19159220</v>
      </c>
      <c r="G27" s="2"/>
      <c r="H27" s="2">
        <v>28211404.999999993</v>
      </c>
      <c r="I27" s="2"/>
      <c r="J27" s="2">
        <v>0</v>
      </c>
      <c r="K27" s="2"/>
      <c r="L27" s="1">
        <f>B27+D27+F27+H27+J27</f>
        <v>74571895</v>
      </c>
      <c r="M27" s="13">
        <f>C27+E27+G27+I27+K27</f>
        <v>0</v>
      </c>
      <c r="N27" s="14">
        <f>L27+M27</f>
        <v>74571895</v>
      </c>
      <c r="P27" s="3" t="s">
        <v>12</v>
      </c>
      <c r="Q27" s="2">
        <v>5102</v>
      </c>
      <c r="R27" s="2">
        <v>0</v>
      </c>
      <c r="S27" s="2">
        <v>2112</v>
      </c>
      <c r="T27" s="2">
        <v>0</v>
      </c>
      <c r="U27" s="2">
        <v>3292</v>
      </c>
      <c r="V27" s="2">
        <v>0</v>
      </c>
      <c r="W27" s="2">
        <v>5943</v>
      </c>
      <c r="X27" s="2">
        <v>0</v>
      </c>
      <c r="Y27" s="2">
        <v>1655</v>
      </c>
      <c r="Z27" s="2">
        <v>0</v>
      </c>
      <c r="AA27" s="1">
        <f>Q27+S27+U27+W27+Y27</f>
        <v>18104</v>
      </c>
      <c r="AB27" s="13">
        <f>R27+T27+V27+X27+Z27</f>
        <v>0</v>
      </c>
      <c r="AC27" s="14">
        <f>AA27+AB27</f>
        <v>18104</v>
      </c>
      <c r="AE27" s="3" t="s">
        <v>12</v>
      </c>
      <c r="AF27" s="2">
        <f>IFERROR(B27/Q27, "N.A.")</f>
        <v>3536.7542140337114</v>
      </c>
      <c r="AG27" s="2" t="str">
        <f t="shared" ref="AG27:AR31" si="15">IFERROR(C27/R27, "N.A.")</f>
        <v>N.A.</v>
      </c>
      <c r="AH27" s="2">
        <f t="shared" si="15"/>
        <v>4335.582386363636</v>
      </c>
      <c r="AI27" s="2" t="str">
        <f t="shared" si="15"/>
        <v>N.A.</v>
      </c>
      <c r="AJ27" s="2">
        <f t="shared" si="15"/>
        <v>5819.9331713244228</v>
      </c>
      <c r="AK27" s="2" t="str">
        <f t="shared" si="15"/>
        <v>N.A.</v>
      </c>
      <c r="AL27" s="2">
        <f t="shared" si="15"/>
        <v>4746.9973077570239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4119.0839041095887</v>
      </c>
      <c r="AQ27" s="13" t="str">
        <f t="shared" si="15"/>
        <v>N.A.</v>
      </c>
      <c r="AR27" s="14">
        <f t="shared" si="15"/>
        <v>4119.0839041095887</v>
      </c>
    </row>
    <row r="28" spans="1:44" ht="15" customHeight="1" thickBot="1" x14ac:dyDescent="0.3">
      <c r="A28" s="3" t="s">
        <v>13</v>
      </c>
      <c r="B28" s="2">
        <v>3580610.0000000005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3580610.0000000005</v>
      </c>
      <c r="M28" s="13">
        <f t="shared" si="16"/>
        <v>0</v>
      </c>
      <c r="N28" s="14">
        <f t="shared" ref="N28:N30" si="17">L28+M28</f>
        <v>3580610.0000000005</v>
      </c>
      <c r="P28" s="3" t="s">
        <v>13</v>
      </c>
      <c r="Q28" s="2">
        <v>913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913</v>
      </c>
      <c r="AB28" s="13">
        <f t="shared" si="18"/>
        <v>0</v>
      </c>
      <c r="AC28" s="14">
        <f t="shared" ref="AC28:AC30" si="19">AA28+AB28</f>
        <v>913</v>
      </c>
      <c r="AE28" s="3" t="s">
        <v>13</v>
      </c>
      <c r="AF28" s="2">
        <f t="shared" ref="AF28:AF31" si="20">IFERROR(B28/Q28, "N.A.")</f>
        <v>3921.807228915663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3921.807228915663</v>
      </c>
      <c r="AQ28" s="13" t="str">
        <f t="shared" si="15"/>
        <v>N.A.</v>
      </c>
      <c r="AR28" s="14">
        <f t="shared" si="15"/>
        <v>3921.807228915663</v>
      </c>
    </row>
    <row r="29" spans="1:44" ht="15" customHeight="1" thickBot="1" x14ac:dyDescent="0.3">
      <c r="A29" s="3" t="s">
        <v>14</v>
      </c>
      <c r="B29" s="2">
        <v>34266265</v>
      </c>
      <c r="C29" s="2">
        <v>192499911.00000003</v>
      </c>
      <c r="D29" s="2">
        <v>6007420</v>
      </c>
      <c r="E29" s="2">
        <v>2293500</v>
      </c>
      <c r="F29" s="2"/>
      <c r="G29" s="2">
        <v>26149079.999999996</v>
      </c>
      <c r="H29" s="2"/>
      <c r="I29" s="2">
        <v>7827649.9999999991</v>
      </c>
      <c r="J29" s="2">
        <v>0</v>
      </c>
      <c r="K29" s="2"/>
      <c r="L29" s="1">
        <f t="shared" si="16"/>
        <v>40273685</v>
      </c>
      <c r="M29" s="13">
        <f t="shared" si="16"/>
        <v>228770141.00000003</v>
      </c>
      <c r="N29" s="14">
        <f t="shared" si="17"/>
        <v>269043826</v>
      </c>
      <c r="P29" s="3" t="s">
        <v>14</v>
      </c>
      <c r="Q29" s="2">
        <v>8306</v>
      </c>
      <c r="R29" s="2">
        <v>29906</v>
      </c>
      <c r="S29" s="2">
        <v>2486</v>
      </c>
      <c r="T29" s="2">
        <v>491</v>
      </c>
      <c r="U29" s="2">
        <v>0</v>
      </c>
      <c r="V29" s="2">
        <v>1980</v>
      </c>
      <c r="W29" s="2">
        <v>0</v>
      </c>
      <c r="X29" s="2">
        <v>1695</v>
      </c>
      <c r="Y29" s="2">
        <v>1135</v>
      </c>
      <c r="Z29" s="2">
        <v>0</v>
      </c>
      <c r="AA29" s="1">
        <f t="shared" si="18"/>
        <v>11927</v>
      </c>
      <c r="AB29" s="13">
        <f t="shared" si="18"/>
        <v>34072</v>
      </c>
      <c r="AC29" s="14">
        <f t="shared" si="19"/>
        <v>45999</v>
      </c>
      <c r="AE29" s="3" t="s">
        <v>14</v>
      </c>
      <c r="AF29" s="2">
        <f t="shared" si="20"/>
        <v>4125.4833855044544</v>
      </c>
      <c r="AG29" s="2">
        <f t="shared" si="15"/>
        <v>6436.8324416505056</v>
      </c>
      <c r="AH29" s="2">
        <f t="shared" si="15"/>
        <v>2416.5004022526145</v>
      </c>
      <c r="AI29" s="2">
        <f t="shared" si="15"/>
        <v>4671.079429735234</v>
      </c>
      <c r="AJ29" s="2" t="str">
        <f t="shared" si="15"/>
        <v>N.A.</v>
      </c>
      <c r="AK29" s="2">
        <f t="shared" si="15"/>
        <v>13206.606060606058</v>
      </c>
      <c r="AL29" s="2" t="str">
        <f t="shared" si="15"/>
        <v>N.A.</v>
      </c>
      <c r="AM29" s="2">
        <f t="shared" si="15"/>
        <v>4618.0825958702062</v>
      </c>
      <c r="AN29" s="2">
        <f t="shared" si="15"/>
        <v>0</v>
      </c>
      <c r="AO29" s="2" t="str">
        <f t="shared" si="15"/>
        <v>N.A.</v>
      </c>
      <c r="AP29" s="15">
        <f t="shared" si="15"/>
        <v>3376.6818982141358</v>
      </c>
      <c r="AQ29" s="13">
        <f t="shared" si="15"/>
        <v>6714.3150093918766</v>
      </c>
      <c r="AR29" s="14">
        <f t="shared" si="15"/>
        <v>5848.9059762168745</v>
      </c>
    </row>
    <row r="30" spans="1:44" ht="15" customHeight="1" thickBot="1" x14ac:dyDescent="0.3">
      <c r="A30" s="3" t="s">
        <v>15</v>
      </c>
      <c r="B30" s="2">
        <v>16535793.000000002</v>
      </c>
      <c r="C30" s="2"/>
      <c r="D30" s="2">
        <v>961910</v>
      </c>
      <c r="E30" s="2">
        <v>923210</v>
      </c>
      <c r="F30" s="2"/>
      <c r="G30" s="2">
        <v>4059728</v>
      </c>
      <c r="H30" s="2">
        <v>5738690.9999999991</v>
      </c>
      <c r="I30" s="2"/>
      <c r="J30" s="2">
        <v>0</v>
      </c>
      <c r="K30" s="2"/>
      <c r="L30" s="1">
        <f t="shared" si="16"/>
        <v>23236394</v>
      </c>
      <c r="M30" s="13">
        <f t="shared" si="16"/>
        <v>4982938</v>
      </c>
      <c r="N30" s="14">
        <f t="shared" si="17"/>
        <v>28219332</v>
      </c>
      <c r="P30" s="3" t="s">
        <v>15</v>
      </c>
      <c r="Q30" s="2">
        <v>7175</v>
      </c>
      <c r="R30" s="2">
        <v>0</v>
      </c>
      <c r="S30" s="2">
        <v>502</v>
      </c>
      <c r="T30" s="2">
        <v>339</v>
      </c>
      <c r="U30" s="2">
        <v>0</v>
      </c>
      <c r="V30" s="2">
        <v>1901</v>
      </c>
      <c r="W30" s="2">
        <v>7972</v>
      </c>
      <c r="X30" s="2">
        <v>0</v>
      </c>
      <c r="Y30" s="2">
        <v>1615</v>
      </c>
      <c r="Z30" s="2">
        <v>0</v>
      </c>
      <c r="AA30" s="1">
        <f t="shared" si="18"/>
        <v>17264</v>
      </c>
      <c r="AB30" s="13">
        <f t="shared" si="18"/>
        <v>2240</v>
      </c>
      <c r="AC30" s="17">
        <f t="shared" si="19"/>
        <v>19504</v>
      </c>
      <c r="AE30" s="3" t="s">
        <v>15</v>
      </c>
      <c r="AF30" s="2">
        <f t="shared" si="20"/>
        <v>2304.6401393728224</v>
      </c>
      <c r="AG30" s="2" t="str">
        <f t="shared" si="15"/>
        <v>N.A.</v>
      </c>
      <c r="AH30" s="2">
        <f t="shared" si="15"/>
        <v>1916.1553784860557</v>
      </c>
      <c r="AI30" s="2">
        <f t="shared" si="15"/>
        <v>2723.3333333333335</v>
      </c>
      <c r="AJ30" s="2" t="str">
        <f t="shared" si="15"/>
        <v>N.A.</v>
      </c>
      <c r="AK30" s="2">
        <f t="shared" si="15"/>
        <v>2135.5749605470805</v>
      </c>
      <c r="AL30" s="2">
        <f t="shared" si="15"/>
        <v>719.85587054691405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1345.9449721964781</v>
      </c>
      <c r="AQ30" s="13">
        <f t="shared" si="15"/>
        <v>2224.5258928571429</v>
      </c>
      <c r="AR30" s="14">
        <f t="shared" si="15"/>
        <v>1446.848441345365</v>
      </c>
    </row>
    <row r="31" spans="1:44" ht="15" customHeight="1" thickBot="1" x14ac:dyDescent="0.3">
      <c r="A31" s="4" t="s">
        <v>16</v>
      </c>
      <c r="B31" s="2">
        <v>72427188</v>
      </c>
      <c r="C31" s="2">
        <v>192499911.00000003</v>
      </c>
      <c r="D31" s="2">
        <v>16126079.999999998</v>
      </c>
      <c r="E31" s="2">
        <v>3216709.9999999995</v>
      </c>
      <c r="F31" s="2">
        <v>19159220</v>
      </c>
      <c r="G31" s="2">
        <v>30208808.000000004</v>
      </c>
      <c r="H31" s="2">
        <v>33950096.000000015</v>
      </c>
      <c r="I31" s="2">
        <v>7827649.9999999991</v>
      </c>
      <c r="J31" s="2">
        <v>0</v>
      </c>
      <c r="K31" s="2"/>
      <c r="L31" s="1">
        <f t="shared" ref="L31" si="21">B31+D31+F31+H31+J31</f>
        <v>141662584</v>
      </c>
      <c r="M31" s="13">
        <f t="shared" ref="M31" si="22">C31+E31+G31+I31+K31</f>
        <v>233753079.00000003</v>
      </c>
      <c r="N31" s="17">
        <f t="shared" ref="N31" si="23">L31+M31</f>
        <v>375415663</v>
      </c>
      <c r="P31" s="4" t="s">
        <v>16</v>
      </c>
      <c r="Q31" s="2">
        <v>21496</v>
      </c>
      <c r="R31" s="2">
        <v>29906</v>
      </c>
      <c r="S31" s="2">
        <v>5100</v>
      </c>
      <c r="T31" s="2">
        <v>830</v>
      </c>
      <c r="U31" s="2">
        <v>3292</v>
      </c>
      <c r="V31" s="2">
        <v>3881</v>
      </c>
      <c r="W31" s="2">
        <v>13915</v>
      </c>
      <c r="X31" s="2">
        <v>1695</v>
      </c>
      <c r="Y31" s="2">
        <v>4405</v>
      </c>
      <c r="Z31" s="2">
        <v>0</v>
      </c>
      <c r="AA31" s="1">
        <f t="shared" ref="AA31" si="24">Q31+S31+U31+W31+Y31</f>
        <v>48208</v>
      </c>
      <c r="AB31" s="13">
        <f t="shared" ref="AB31" si="25">R31+T31+V31+X31+Z31</f>
        <v>36312</v>
      </c>
      <c r="AC31" s="14">
        <f t="shared" ref="AC31" si="26">AA31+AB31</f>
        <v>84520</v>
      </c>
      <c r="AE31" s="4" t="s">
        <v>16</v>
      </c>
      <c r="AF31" s="2">
        <f t="shared" si="20"/>
        <v>3369.3332713062896</v>
      </c>
      <c r="AG31" s="2">
        <f t="shared" si="15"/>
        <v>6436.8324416505056</v>
      </c>
      <c r="AH31" s="2">
        <f t="shared" si="15"/>
        <v>3161.9764705882349</v>
      </c>
      <c r="AI31" s="2">
        <f t="shared" si="15"/>
        <v>3875.5542168674692</v>
      </c>
      <c r="AJ31" s="2">
        <f t="shared" si="15"/>
        <v>5819.9331713244228</v>
      </c>
      <c r="AK31" s="2">
        <f t="shared" si="15"/>
        <v>7783.7691316670971</v>
      </c>
      <c r="AL31" s="2">
        <f t="shared" si="15"/>
        <v>2439.8200503054268</v>
      </c>
      <c r="AM31" s="2">
        <f t="shared" si="15"/>
        <v>4618.0825958702062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2938.570029870561</v>
      </c>
      <c r="AQ31" s="13">
        <f t="shared" ref="AQ31" si="28">IFERROR(M31/AB31, "N.A.")</f>
        <v>6437.3507105089238</v>
      </c>
      <c r="AR31" s="14">
        <f t="shared" ref="AR31" si="29">IFERROR(N31/AC31, "N.A.")</f>
        <v>4441.7376123994318</v>
      </c>
    </row>
    <row r="32" spans="1:44" ht="15" customHeight="1" thickBot="1" x14ac:dyDescent="0.3">
      <c r="A32" s="5" t="s">
        <v>0</v>
      </c>
      <c r="B32" s="24">
        <f>B31+C31</f>
        <v>264927099.00000003</v>
      </c>
      <c r="C32" s="26"/>
      <c r="D32" s="24">
        <f>D31+E31</f>
        <v>19342789.999999996</v>
      </c>
      <c r="E32" s="26"/>
      <c r="F32" s="24">
        <f>F31+G31</f>
        <v>49368028</v>
      </c>
      <c r="G32" s="26"/>
      <c r="H32" s="24">
        <f>H31+I31</f>
        <v>41777746.000000015</v>
      </c>
      <c r="I32" s="26"/>
      <c r="J32" s="24">
        <f>J31+K31</f>
        <v>0</v>
      </c>
      <c r="K32" s="26"/>
      <c r="L32" s="24">
        <f>L31+M31</f>
        <v>375415663</v>
      </c>
      <c r="M32" s="25"/>
      <c r="N32" s="18">
        <f>B32+D32+F32+H32+J32</f>
        <v>375415663</v>
      </c>
      <c r="P32" s="5" t="s">
        <v>0</v>
      </c>
      <c r="Q32" s="24">
        <f>Q31+R31</f>
        <v>51402</v>
      </c>
      <c r="R32" s="26"/>
      <c r="S32" s="24">
        <f>S31+T31</f>
        <v>5930</v>
      </c>
      <c r="T32" s="26"/>
      <c r="U32" s="24">
        <f>U31+V31</f>
        <v>7173</v>
      </c>
      <c r="V32" s="26"/>
      <c r="W32" s="24">
        <f>W31+X31</f>
        <v>15610</v>
      </c>
      <c r="X32" s="26"/>
      <c r="Y32" s="24">
        <f>Y31+Z31</f>
        <v>4405</v>
      </c>
      <c r="Z32" s="26"/>
      <c r="AA32" s="24">
        <f>AA31+AB31</f>
        <v>84520</v>
      </c>
      <c r="AB32" s="26"/>
      <c r="AC32" s="19">
        <f>Q32+S32+U32+W32+Y32</f>
        <v>84520</v>
      </c>
      <c r="AE32" s="5" t="s">
        <v>0</v>
      </c>
      <c r="AF32" s="27">
        <f>IFERROR(B32/Q32,"N.A.")</f>
        <v>5154.0231703046584</v>
      </c>
      <c r="AG32" s="28"/>
      <c r="AH32" s="27">
        <f>IFERROR(D32/S32,"N.A.")</f>
        <v>3261.8532883642488</v>
      </c>
      <c r="AI32" s="28"/>
      <c r="AJ32" s="27">
        <f>IFERROR(F32/U32,"N.A.")</f>
        <v>6882.4798550118503</v>
      </c>
      <c r="AK32" s="28"/>
      <c r="AL32" s="27">
        <f>IFERROR(H32/W32,"N.A.")</f>
        <v>2676.3450352338255</v>
      </c>
      <c r="AM32" s="28"/>
      <c r="AN32" s="27">
        <f>IFERROR(J32/Y32,"N.A.")</f>
        <v>0</v>
      </c>
      <c r="AO32" s="28"/>
      <c r="AP32" s="27">
        <f>IFERROR(L32/AA32,"N.A.")</f>
        <v>4441.7376123994318</v>
      </c>
      <c r="AQ32" s="28"/>
      <c r="AR32" s="16">
        <f>IFERROR(N32/AC32, "N.A.")</f>
        <v>4441.7376123994318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3672501</v>
      </c>
      <c r="C39" s="2"/>
      <c r="D39" s="2">
        <v>2385000</v>
      </c>
      <c r="E39" s="2"/>
      <c r="F39" s="2">
        <v>572000</v>
      </c>
      <c r="G39" s="2"/>
      <c r="H39" s="2">
        <v>18179092.999999996</v>
      </c>
      <c r="I39" s="2"/>
      <c r="J39" s="2">
        <v>0</v>
      </c>
      <c r="K39" s="2"/>
      <c r="L39" s="1">
        <f>B39+D39+F39+H39+J39</f>
        <v>24808593.999999996</v>
      </c>
      <c r="M39" s="13">
        <f>C39+E39+G39+I39+K39</f>
        <v>0</v>
      </c>
      <c r="N39" s="14">
        <f>L39+M39</f>
        <v>24808593.999999996</v>
      </c>
      <c r="P39" s="3" t="s">
        <v>12</v>
      </c>
      <c r="Q39" s="2">
        <v>1517</v>
      </c>
      <c r="R39" s="2">
        <v>0</v>
      </c>
      <c r="S39" s="2">
        <v>265</v>
      </c>
      <c r="T39" s="2">
        <v>0</v>
      </c>
      <c r="U39" s="2">
        <v>570</v>
      </c>
      <c r="V39" s="2">
        <v>0</v>
      </c>
      <c r="W39" s="2">
        <v>10722</v>
      </c>
      <c r="X39" s="2">
        <v>0</v>
      </c>
      <c r="Y39" s="2">
        <v>2143</v>
      </c>
      <c r="Z39" s="2">
        <v>0</v>
      </c>
      <c r="AA39" s="1">
        <f>Q39+S39+U39+W39+Y39</f>
        <v>15217</v>
      </c>
      <c r="AB39" s="13">
        <f>R39+T39+V39+X39+Z39</f>
        <v>0</v>
      </c>
      <c r="AC39" s="14">
        <f>AA39+AB39</f>
        <v>15217</v>
      </c>
      <c r="AE39" s="3" t="s">
        <v>12</v>
      </c>
      <c r="AF39" s="2">
        <f>IFERROR(B39/Q39, "N.A.")</f>
        <v>2420.897165458141</v>
      </c>
      <c r="AG39" s="2" t="str">
        <f t="shared" ref="AG39:AR43" si="30">IFERROR(C39/R39, "N.A.")</f>
        <v>N.A.</v>
      </c>
      <c r="AH39" s="2">
        <f t="shared" si="30"/>
        <v>9000</v>
      </c>
      <c r="AI39" s="2" t="str">
        <f t="shared" si="30"/>
        <v>N.A.</v>
      </c>
      <c r="AJ39" s="2">
        <f t="shared" si="30"/>
        <v>1003.5087719298245</v>
      </c>
      <c r="AK39" s="2" t="str">
        <f t="shared" si="30"/>
        <v>N.A.</v>
      </c>
      <c r="AL39" s="2">
        <f t="shared" si="30"/>
        <v>1695.494590561462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1630.3209568246039</v>
      </c>
      <c r="AQ39" s="13" t="str">
        <f t="shared" si="30"/>
        <v>N.A.</v>
      </c>
      <c r="AR39" s="14">
        <f t="shared" si="30"/>
        <v>1630.3209568246039</v>
      </c>
    </row>
    <row r="40" spans="1:44" ht="15" customHeight="1" thickBot="1" x14ac:dyDescent="0.3">
      <c r="A40" s="3" t="s">
        <v>13</v>
      </c>
      <c r="B40" s="2">
        <v>15384912</v>
      </c>
      <c r="C40" s="2">
        <v>778515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15384912</v>
      </c>
      <c r="M40" s="13">
        <f t="shared" si="31"/>
        <v>778515</v>
      </c>
      <c r="N40" s="14">
        <f t="shared" ref="N40:N42" si="32">L40+M40</f>
        <v>16163427</v>
      </c>
      <c r="P40" s="3" t="s">
        <v>13</v>
      </c>
      <c r="Q40" s="2">
        <v>7612</v>
      </c>
      <c r="R40" s="2">
        <v>213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7612</v>
      </c>
      <c r="AB40" s="13">
        <f t="shared" si="33"/>
        <v>213</v>
      </c>
      <c r="AC40" s="14">
        <f t="shared" ref="AC40:AC42" si="34">AA40+AB40</f>
        <v>7825</v>
      </c>
      <c r="AE40" s="3" t="s">
        <v>13</v>
      </c>
      <c r="AF40" s="2">
        <f t="shared" ref="AF40:AF43" si="35">IFERROR(B40/Q40, "N.A.")</f>
        <v>2021.1392538097741</v>
      </c>
      <c r="AG40" s="2">
        <f t="shared" si="30"/>
        <v>3655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2021.1392538097741</v>
      </c>
      <c r="AQ40" s="13">
        <f t="shared" si="30"/>
        <v>3655</v>
      </c>
      <c r="AR40" s="14">
        <f t="shared" si="30"/>
        <v>2065.6136741214059</v>
      </c>
    </row>
    <row r="41" spans="1:44" ht="15" customHeight="1" thickBot="1" x14ac:dyDescent="0.3">
      <c r="A41" s="3" t="s">
        <v>14</v>
      </c>
      <c r="B41" s="2">
        <v>28610482.000000011</v>
      </c>
      <c r="C41" s="2">
        <v>116814679.99999996</v>
      </c>
      <c r="D41" s="2">
        <v>16152700</v>
      </c>
      <c r="E41" s="2">
        <v>858452</v>
      </c>
      <c r="F41" s="2"/>
      <c r="G41" s="2">
        <v>7133089.9999999991</v>
      </c>
      <c r="H41" s="2"/>
      <c r="I41" s="2">
        <v>7331760</v>
      </c>
      <c r="J41" s="2">
        <v>0</v>
      </c>
      <c r="K41" s="2"/>
      <c r="L41" s="1">
        <f t="shared" si="31"/>
        <v>44763182.000000015</v>
      </c>
      <c r="M41" s="13">
        <f t="shared" si="31"/>
        <v>132137981.99999996</v>
      </c>
      <c r="N41" s="14">
        <f t="shared" si="32"/>
        <v>176901163.99999997</v>
      </c>
      <c r="P41" s="3" t="s">
        <v>14</v>
      </c>
      <c r="Q41" s="2">
        <v>6832</v>
      </c>
      <c r="R41" s="2">
        <v>19944</v>
      </c>
      <c r="S41" s="2">
        <v>2026</v>
      </c>
      <c r="T41" s="2">
        <v>217</v>
      </c>
      <c r="U41" s="2">
        <v>0</v>
      </c>
      <c r="V41" s="2">
        <v>1178</v>
      </c>
      <c r="W41" s="2">
        <v>0</v>
      </c>
      <c r="X41" s="2">
        <v>1899</v>
      </c>
      <c r="Y41" s="2">
        <v>1765</v>
      </c>
      <c r="Z41" s="2">
        <v>0</v>
      </c>
      <c r="AA41" s="1">
        <f t="shared" si="33"/>
        <v>10623</v>
      </c>
      <c r="AB41" s="13">
        <f t="shared" si="33"/>
        <v>23238</v>
      </c>
      <c r="AC41" s="14">
        <f t="shared" si="34"/>
        <v>33861</v>
      </c>
      <c r="AE41" s="3" t="s">
        <v>14</v>
      </c>
      <c r="AF41" s="2">
        <f t="shared" si="35"/>
        <v>4187.7169203747089</v>
      </c>
      <c r="AG41" s="2">
        <f t="shared" si="30"/>
        <v>5857.1339751303631</v>
      </c>
      <c r="AH41" s="2">
        <f t="shared" si="30"/>
        <v>7972.7048371174733</v>
      </c>
      <c r="AI41" s="2">
        <f t="shared" si="30"/>
        <v>3956</v>
      </c>
      <c r="AJ41" s="2" t="str">
        <f t="shared" si="30"/>
        <v>N.A.</v>
      </c>
      <c r="AK41" s="2">
        <f t="shared" si="30"/>
        <v>6055.2546689303899</v>
      </c>
      <c r="AL41" s="2" t="str">
        <f t="shared" si="30"/>
        <v>N.A.</v>
      </c>
      <c r="AM41" s="2">
        <f t="shared" si="30"/>
        <v>3860.8530805687205</v>
      </c>
      <c r="AN41" s="2">
        <f t="shared" si="30"/>
        <v>0</v>
      </c>
      <c r="AO41" s="2" t="str">
        <f t="shared" si="30"/>
        <v>N.A.</v>
      </c>
      <c r="AP41" s="15">
        <f t="shared" si="30"/>
        <v>4213.798550315355</v>
      </c>
      <c r="AQ41" s="13">
        <f t="shared" si="30"/>
        <v>5686.2889233152573</v>
      </c>
      <c r="AR41" s="14">
        <f t="shared" si="30"/>
        <v>5224.3337172558395</v>
      </c>
    </row>
    <row r="42" spans="1:44" ht="15" customHeight="1" thickBot="1" x14ac:dyDescent="0.3">
      <c r="A42" s="3" t="s">
        <v>15</v>
      </c>
      <c r="B42" s="2">
        <v>274770</v>
      </c>
      <c r="C42" s="2"/>
      <c r="D42" s="2"/>
      <c r="E42" s="2"/>
      <c r="F42" s="2"/>
      <c r="G42" s="2">
        <v>45500</v>
      </c>
      <c r="H42" s="2">
        <v>0</v>
      </c>
      <c r="I42" s="2"/>
      <c r="J42" s="2">
        <v>0</v>
      </c>
      <c r="K42" s="2"/>
      <c r="L42" s="1">
        <f t="shared" si="31"/>
        <v>274770</v>
      </c>
      <c r="M42" s="13">
        <f t="shared" si="31"/>
        <v>45500</v>
      </c>
      <c r="N42" s="14">
        <f t="shared" si="32"/>
        <v>320270</v>
      </c>
      <c r="P42" s="3" t="s">
        <v>15</v>
      </c>
      <c r="Q42" s="2">
        <v>142</v>
      </c>
      <c r="R42" s="2">
        <v>0</v>
      </c>
      <c r="S42" s="2">
        <v>0</v>
      </c>
      <c r="T42" s="2">
        <v>0</v>
      </c>
      <c r="U42" s="2">
        <v>0</v>
      </c>
      <c r="V42" s="2">
        <v>182</v>
      </c>
      <c r="W42" s="2">
        <v>182</v>
      </c>
      <c r="X42" s="2">
        <v>0</v>
      </c>
      <c r="Y42" s="2">
        <v>1646</v>
      </c>
      <c r="Z42" s="2">
        <v>0</v>
      </c>
      <c r="AA42" s="1">
        <f t="shared" si="33"/>
        <v>1970</v>
      </c>
      <c r="AB42" s="13">
        <f t="shared" si="33"/>
        <v>182</v>
      </c>
      <c r="AC42" s="14">
        <f t="shared" si="34"/>
        <v>2152</v>
      </c>
      <c r="AE42" s="3" t="s">
        <v>15</v>
      </c>
      <c r="AF42" s="2">
        <f t="shared" si="35"/>
        <v>1935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250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139.4771573604061</v>
      </c>
      <c r="AQ42" s="13">
        <f t="shared" si="30"/>
        <v>250</v>
      </c>
      <c r="AR42" s="14">
        <f t="shared" si="30"/>
        <v>148.82434944237917</v>
      </c>
    </row>
    <row r="43" spans="1:44" ht="15" customHeight="1" thickBot="1" x14ac:dyDescent="0.3">
      <c r="A43" s="4" t="s">
        <v>16</v>
      </c>
      <c r="B43" s="2">
        <v>47942665.000000007</v>
      </c>
      <c r="C43" s="2">
        <v>117593194.99999997</v>
      </c>
      <c r="D43" s="2">
        <v>18537699.999999996</v>
      </c>
      <c r="E43" s="2">
        <v>858452</v>
      </c>
      <c r="F43" s="2">
        <v>572000</v>
      </c>
      <c r="G43" s="2">
        <v>7178590</v>
      </c>
      <c r="H43" s="2">
        <v>18179093</v>
      </c>
      <c r="I43" s="2">
        <v>7331760</v>
      </c>
      <c r="J43" s="2">
        <v>0</v>
      </c>
      <c r="K43" s="2"/>
      <c r="L43" s="1">
        <f t="shared" ref="L43" si="36">B43+D43+F43+H43+J43</f>
        <v>85231458</v>
      </c>
      <c r="M43" s="13">
        <f t="shared" ref="M43" si="37">C43+E43+G43+I43+K43</f>
        <v>132961996.99999997</v>
      </c>
      <c r="N43" s="17">
        <f t="shared" ref="N43" si="38">L43+M43</f>
        <v>218193454.99999997</v>
      </c>
      <c r="P43" s="4" t="s">
        <v>16</v>
      </c>
      <c r="Q43" s="2">
        <v>16103</v>
      </c>
      <c r="R43" s="2">
        <v>20157</v>
      </c>
      <c r="S43" s="2">
        <v>2291</v>
      </c>
      <c r="T43" s="2">
        <v>217</v>
      </c>
      <c r="U43" s="2">
        <v>570</v>
      </c>
      <c r="V43" s="2">
        <v>1360</v>
      </c>
      <c r="W43" s="2">
        <v>10904</v>
      </c>
      <c r="X43" s="2">
        <v>1899</v>
      </c>
      <c r="Y43" s="2">
        <v>5554</v>
      </c>
      <c r="Z43" s="2">
        <v>0</v>
      </c>
      <c r="AA43" s="1">
        <f t="shared" ref="AA43" si="39">Q43+S43+U43+W43+Y43</f>
        <v>35422</v>
      </c>
      <c r="AB43" s="13">
        <f t="shared" ref="AB43" si="40">R43+T43+V43+X43+Z43</f>
        <v>23633</v>
      </c>
      <c r="AC43" s="17">
        <f t="shared" ref="AC43" si="41">AA43+AB43</f>
        <v>59055</v>
      </c>
      <c r="AE43" s="4" t="s">
        <v>16</v>
      </c>
      <c r="AF43" s="2">
        <f t="shared" si="35"/>
        <v>2977.2505123268961</v>
      </c>
      <c r="AG43" s="2">
        <f t="shared" si="30"/>
        <v>5833.8639182418001</v>
      </c>
      <c r="AH43" s="2">
        <f t="shared" si="30"/>
        <v>8091.5320820602337</v>
      </c>
      <c r="AI43" s="2">
        <f t="shared" si="30"/>
        <v>3956</v>
      </c>
      <c r="AJ43" s="2">
        <f t="shared" si="30"/>
        <v>1003.5087719298245</v>
      </c>
      <c r="AK43" s="2">
        <f t="shared" si="30"/>
        <v>5278.375</v>
      </c>
      <c r="AL43" s="2">
        <f t="shared" si="30"/>
        <v>1667.1948826118855</v>
      </c>
      <c r="AM43" s="2">
        <f t="shared" si="30"/>
        <v>3860.8530805687205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2406.1729433685282</v>
      </c>
      <c r="AQ43" s="13">
        <f t="shared" ref="AQ43" si="43">IFERROR(M43/AB43, "N.A.")</f>
        <v>5626.1158972623016</v>
      </c>
      <c r="AR43" s="14">
        <f t="shared" ref="AR43" si="44">IFERROR(N43/AC43, "N.A.")</f>
        <v>3694.7498941664544</v>
      </c>
    </row>
    <row r="44" spans="1:44" ht="15" customHeight="1" thickBot="1" x14ac:dyDescent="0.3">
      <c r="A44" s="5" t="s">
        <v>0</v>
      </c>
      <c r="B44" s="24">
        <f>B43+C43</f>
        <v>165535859.99999997</v>
      </c>
      <c r="C44" s="26"/>
      <c r="D44" s="24">
        <f>D43+E43</f>
        <v>19396151.999999996</v>
      </c>
      <c r="E44" s="26"/>
      <c r="F44" s="24">
        <f>F43+G43</f>
        <v>7750590</v>
      </c>
      <c r="G44" s="26"/>
      <c r="H44" s="24">
        <f>H43+I43</f>
        <v>25510853</v>
      </c>
      <c r="I44" s="26"/>
      <c r="J44" s="24">
        <f>J43+K43</f>
        <v>0</v>
      </c>
      <c r="K44" s="26"/>
      <c r="L44" s="24">
        <f>L43+M43</f>
        <v>218193454.99999997</v>
      </c>
      <c r="M44" s="25"/>
      <c r="N44" s="18">
        <f>B44+D44+F44+H44+J44</f>
        <v>218193454.99999997</v>
      </c>
      <c r="P44" s="5" t="s">
        <v>0</v>
      </c>
      <c r="Q44" s="24">
        <f>Q43+R43</f>
        <v>36260</v>
      </c>
      <c r="R44" s="26"/>
      <c r="S44" s="24">
        <f>S43+T43</f>
        <v>2508</v>
      </c>
      <c r="T44" s="26"/>
      <c r="U44" s="24">
        <f>U43+V43</f>
        <v>1930</v>
      </c>
      <c r="V44" s="26"/>
      <c r="W44" s="24">
        <f>W43+X43</f>
        <v>12803</v>
      </c>
      <c r="X44" s="26"/>
      <c r="Y44" s="24">
        <f>Y43+Z43</f>
        <v>5554</v>
      </c>
      <c r="Z44" s="26"/>
      <c r="AA44" s="24">
        <f>AA43+AB43</f>
        <v>59055</v>
      </c>
      <c r="AB44" s="25"/>
      <c r="AC44" s="18">
        <f>Q44+S44+U44+W44+Y44</f>
        <v>59055</v>
      </c>
      <c r="AE44" s="5" t="s">
        <v>0</v>
      </c>
      <c r="AF44" s="27">
        <f>IFERROR(B44/Q44,"N.A.")</f>
        <v>4565.2471042471034</v>
      </c>
      <c r="AG44" s="28"/>
      <c r="AH44" s="27">
        <f>IFERROR(D44/S44,"N.A.")</f>
        <v>7733.712918660286</v>
      </c>
      <c r="AI44" s="28"/>
      <c r="AJ44" s="27">
        <f>IFERROR(F44/U44,"N.A.")</f>
        <v>4015.8497409326424</v>
      </c>
      <c r="AK44" s="28"/>
      <c r="AL44" s="27">
        <f>IFERROR(H44/W44,"N.A.")</f>
        <v>1992.5683824103726</v>
      </c>
      <c r="AM44" s="28"/>
      <c r="AN44" s="27">
        <f>IFERROR(J44/Y44,"N.A.")</f>
        <v>0</v>
      </c>
      <c r="AO44" s="28"/>
      <c r="AP44" s="27">
        <f>IFERROR(L44/AA44,"N.A.")</f>
        <v>3694.7498941664544</v>
      </c>
      <c r="AQ44" s="28"/>
      <c r="AR44" s="16">
        <f>IFERROR(N44/AC44, "N.A.")</f>
        <v>3694.7498941664544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121063908.00000003</v>
      </c>
      <c r="C15" s="2"/>
      <c r="D15" s="2">
        <v>65019755</v>
      </c>
      <c r="E15" s="2"/>
      <c r="F15" s="2">
        <v>51362636.000000015</v>
      </c>
      <c r="G15" s="2"/>
      <c r="H15" s="2">
        <v>160793099.99999991</v>
      </c>
      <c r="I15" s="2"/>
      <c r="J15" s="2">
        <v>0</v>
      </c>
      <c r="K15" s="2"/>
      <c r="L15" s="1">
        <f>B15+D15+F15+H15+J15</f>
        <v>398239399</v>
      </c>
      <c r="M15" s="13">
        <f>C15+E15+G15+I15+K15</f>
        <v>0</v>
      </c>
      <c r="N15" s="14">
        <f>L15+M15</f>
        <v>398239399</v>
      </c>
      <c r="P15" s="3" t="s">
        <v>12</v>
      </c>
      <c r="Q15" s="2">
        <v>22625</v>
      </c>
      <c r="R15" s="2">
        <v>0</v>
      </c>
      <c r="S15" s="2">
        <v>11190</v>
      </c>
      <c r="T15" s="2">
        <v>0</v>
      </c>
      <c r="U15" s="2">
        <v>7518</v>
      </c>
      <c r="V15" s="2">
        <v>0</v>
      </c>
      <c r="W15" s="2">
        <v>43075</v>
      </c>
      <c r="X15" s="2">
        <v>0</v>
      </c>
      <c r="Y15" s="2">
        <v>2920</v>
      </c>
      <c r="Z15" s="2">
        <v>0</v>
      </c>
      <c r="AA15" s="1">
        <f>Q15+S15+U15+W15+Y15</f>
        <v>87328</v>
      </c>
      <c r="AB15" s="13">
        <f>R15+T15+V15+X15+Z15</f>
        <v>0</v>
      </c>
      <c r="AC15" s="14">
        <f>AA15+AB15</f>
        <v>87328</v>
      </c>
      <c r="AE15" s="3" t="s">
        <v>12</v>
      </c>
      <c r="AF15" s="2">
        <f>IFERROR(B15/Q15, "N.A.")</f>
        <v>5350.8909613259684</v>
      </c>
      <c r="AG15" s="2" t="str">
        <f t="shared" ref="AG15:AR19" si="0">IFERROR(C15/R15, "N.A.")</f>
        <v>N.A.</v>
      </c>
      <c r="AH15" s="2">
        <f t="shared" si="0"/>
        <v>5810.5232350312781</v>
      </c>
      <c r="AI15" s="2" t="str">
        <f t="shared" si="0"/>
        <v>N.A.</v>
      </c>
      <c r="AJ15" s="2">
        <f t="shared" si="0"/>
        <v>6831.9547752061735</v>
      </c>
      <c r="AK15" s="2" t="str">
        <f t="shared" si="0"/>
        <v>N.A.</v>
      </c>
      <c r="AL15" s="2">
        <f t="shared" si="0"/>
        <v>3732.8636099825862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4560.2716081898134</v>
      </c>
      <c r="AQ15" s="13" t="str">
        <f t="shared" si="0"/>
        <v>N.A.</v>
      </c>
      <c r="AR15" s="14">
        <f t="shared" si="0"/>
        <v>4560.2716081898134</v>
      </c>
    </row>
    <row r="16" spans="1:44" ht="15" customHeight="1" thickBot="1" x14ac:dyDescent="0.3">
      <c r="A16" s="3" t="s">
        <v>13</v>
      </c>
      <c r="B16" s="2">
        <v>65341757</v>
      </c>
      <c r="C16" s="2">
        <v>4192120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65341757</v>
      </c>
      <c r="M16" s="13">
        <f t="shared" si="1"/>
        <v>4192120</v>
      </c>
      <c r="N16" s="14">
        <f t="shared" ref="N16:N18" si="2">L16+M16</f>
        <v>69533877</v>
      </c>
      <c r="P16" s="3" t="s">
        <v>13</v>
      </c>
      <c r="Q16" s="2">
        <v>18048</v>
      </c>
      <c r="R16" s="2">
        <v>621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18048</v>
      </c>
      <c r="AB16" s="13">
        <f t="shared" si="3"/>
        <v>621</v>
      </c>
      <c r="AC16" s="14">
        <f t="shared" ref="AC16:AC18" si="4">AA16+AB16</f>
        <v>18669</v>
      </c>
      <c r="AE16" s="3" t="s">
        <v>13</v>
      </c>
      <c r="AF16" s="2">
        <f t="shared" ref="AF16:AF19" si="5">IFERROR(B16/Q16, "N.A.")</f>
        <v>3620.4430961879434</v>
      </c>
      <c r="AG16" s="2">
        <f t="shared" si="0"/>
        <v>6750.5958132045089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3620.4430961879434</v>
      </c>
      <c r="AQ16" s="13">
        <f t="shared" si="0"/>
        <v>6750.5958132045089</v>
      </c>
      <c r="AR16" s="14">
        <f t="shared" si="0"/>
        <v>3724.5635545556806</v>
      </c>
    </row>
    <row r="17" spans="1:44" ht="15" customHeight="1" thickBot="1" x14ac:dyDescent="0.3">
      <c r="A17" s="3" t="s">
        <v>14</v>
      </c>
      <c r="B17" s="2">
        <v>203228395.00000012</v>
      </c>
      <c r="C17" s="2">
        <v>1133524947.9999979</v>
      </c>
      <c r="D17" s="2">
        <v>74948848.999999985</v>
      </c>
      <c r="E17" s="2">
        <v>35555680</v>
      </c>
      <c r="F17" s="2"/>
      <c r="G17" s="2">
        <v>48895510.000000007</v>
      </c>
      <c r="H17" s="2"/>
      <c r="I17" s="2">
        <v>53503450.000000022</v>
      </c>
      <c r="J17" s="2">
        <v>0</v>
      </c>
      <c r="K17" s="2"/>
      <c r="L17" s="1">
        <f t="shared" si="1"/>
        <v>278177244.00000012</v>
      </c>
      <c r="M17" s="13">
        <f t="shared" si="1"/>
        <v>1271479587.9999979</v>
      </c>
      <c r="N17" s="14">
        <f t="shared" si="2"/>
        <v>1549656831.9999981</v>
      </c>
      <c r="P17" s="3" t="s">
        <v>14</v>
      </c>
      <c r="Q17" s="2">
        <v>44704</v>
      </c>
      <c r="R17" s="2">
        <v>207985</v>
      </c>
      <c r="S17" s="2">
        <v>13297</v>
      </c>
      <c r="T17" s="2">
        <v>4808</v>
      </c>
      <c r="U17" s="2">
        <v>0</v>
      </c>
      <c r="V17" s="2">
        <v>10183</v>
      </c>
      <c r="W17" s="2">
        <v>0</v>
      </c>
      <c r="X17" s="2">
        <v>12454</v>
      </c>
      <c r="Y17" s="2">
        <v>5262</v>
      </c>
      <c r="Z17" s="2">
        <v>0</v>
      </c>
      <c r="AA17" s="1">
        <f t="shared" si="3"/>
        <v>63263</v>
      </c>
      <c r="AB17" s="13">
        <f t="shared" si="3"/>
        <v>235430</v>
      </c>
      <c r="AC17" s="14">
        <f t="shared" si="4"/>
        <v>298693</v>
      </c>
      <c r="AE17" s="3" t="s">
        <v>14</v>
      </c>
      <c r="AF17" s="2">
        <f t="shared" si="5"/>
        <v>4546.0897235146767</v>
      </c>
      <c r="AG17" s="2">
        <f t="shared" si="0"/>
        <v>5450.0322042454882</v>
      </c>
      <c r="AH17" s="2">
        <f t="shared" si="0"/>
        <v>5636.5232007219665</v>
      </c>
      <c r="AI17" s="2">
        <f t="shared" si="0"/>
        <v>7395.108153078203</v>
      </c>
      <c r="AJ17" s="2" t="str">
        <f t="shared" si="0"/>
        <v>N.A.</v>
      </c>
      <c r="AK17" s="2">
        <f t="shared" si="0"/>
        <v>4801.6802513993916</v>
      </c>
      <c r="AL17" s="2" t="str">
        <f t="shared" si="0"/>
        <v>N.A.</v>
      </c>
      <c r="AM17" s="2">
        <f t="shared" si="0"/>
        <v>4296.0855949895631</v>
      </c>
      <c r="AN17" s="2">
        <f t="shared" si="0"/>
        <v>0</v>
      </c>
      <c r="AO17" s="2" t="str">
        <f t="shared" si="0"/>
        <v>N.A.</v>
      </c>
      <c r="AP17" s="15">
        <f t="shared" si="0"/>
        <v>4397.1554305044037</v>
      </c>
      <c r="AQ17" s="13">
        <f t="shared" si="0"/>
        <v>5400.66936244318</v>
      </c>
      <c r="AR17" s="14">
        <f t="shared" si="0"/>
        <v>5188.1257076663933</v>
      </c>
    </row>
    <row r="18" spans="1:44" ht="15" customHeight="1" thickBot="1" x14ac:dyDescent="0.3">
      <c r="A18" s="3" t="s">
        <v>15</v>
      </c>
      <c r="B18" s="2">
        <v>1405450</v>
      </c>
      <c r="C18" s="2"/>
      <c r="D18" s="2"/>
      <c r="E18" s="2"/>
      <c r="F18" s="2"/>
      <c r="G18" s="2"/>
      <c r="H18" s="2">
        <v>4007943.9999999995</v>
      </c>
      <c r="I18" s="2"/>
      <c r="J18" s="2"/>
      <c r="K18" s="2"/>
      <c r="L18" s="1">
        <f t="shared" si="1"/>
        <v>5413394</v>
      </c>
      <c r="M18" s="13">
        <f t="shared" si="1"/>
        <v>0</v>
      </c>
      <c r="N18" s="14">
        <f t="shared" si="2"/>
        <v>5413394</v>
      </c>
      <c r="P18" s="3" t="s">
        <v>15</v>
      </c>
      <c r="Q18" s="2">
        <v>482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665</v>
      </c>
      <c r="X18" s="2">
        <v>0</v>
      </c>
      <c r="Y18" s="2">
        <v>0</v>
      </c>
      <c r="Z18" s="2">
        <v>0</v>
      </c>
      <c r="AA18" s="1">
        <f t="shared" si="3"/>
        <v>1147</v>
      </c>
      <c r="AB18" s="13">
        <f t="shared" si="3"/>
        <v>0</v>
      </c>
      <c r="AC18" s="17">
        <f t="shared" si="4"/>
        <v>1147</v>
      </c>
      <c r="AE18" s="3" t="s">
        <v>15</v>
      </c>
      <c r="AF18" s="2">
        <f t="shared" si="5"/>
        <v>2915.8713692946058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6026.9834586466159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4719.6111595466436</v>
      </c>
      <c r="AQ18" s="13" t="str">
        <f t="shared" si="0"/>
        <v>N.A.</v>
      </c>
      <c r="AR18" s="14">
        <f t="shared" si="0"/>
        <v>4719.6111595466436</v>
      </c>
    </row>
    <row r="19" spans="1:44" ht="15" customHeight="1" thickBot="1" x14ac:dyDescent="0.3">
      <c r="A19" s="4" t="s">
        <v>16</v>
      </c>
      <c r="B19" s="2">
        <v>391039509.9999994</v>
      </c>
      <c r="C19" s="2">
        <v>1137717068</v>
      </c>
      <c r="D19" s="2">
        <v>139968604.00000003</v>
      </c>
      <c r="E19" s="2">
        <v>35555680</v>
      </c>
      <c r="F19" s="2">
        <v>51362636.000000015</v>
      </c>
      <c r="G19" s="2">
        <v>48895510.000000007</v>
      </c>
      <c r="H19" s="2">
        <v>164801043.99999994</v>
      </c>
      <c r="I19" s="2">
        <v>53503450.000000022</v>
      </c>
      <c r="J19" s="2">
        <v>0</v>
      </c>
      <c r="K19" s="2"/>
      <c r="L19" s="1">
        <f t="shared" ref="L19" si="6">B19+D19+F19+H19+J19</f>
        <v>747171793.99999928</v>
      </c>
      <c r="M19" s="13">
        <f t="shared" ref="M19" si="7">C19+E19+G19+I19+K19</f>
        <v>1275671708</v>
      </c>
      <c r="N19" s="17">
        <f t="shared" ref="N19" si="8">L19+M19</f>
        <v>2022843501.9999993</v>
      </c>
      <c r="P19" s="4" t="s">
        <v>16</v>
      </c>
      <c r="Q19" s="2">
        <v>85859</v>
      </c>
      <c r="R19" s="2">
        <v>208606</v>
      </c>
      <c r="S19" s="2">
        <v>24487</v>
      </c>
      <c r="T19" s="2">
        <v>4808</v>
      </c>
      <c r="U19" s="2">
        <v>7518</v>
      </c>
      <c r="V19" s="2">
        <v>10183</v>
      </c>
      <c r="W19" s="2">
        <v>43740</v>
      </c>
      <c r="X19" s="2">
        <v>12454</v>
      </c>
      <c r="Y19" s="2">
        <v>8182</v>
      </c>
      <c r="Z19" s="2">
        <v>0</v>
      </c>
      <c r="AA19" s="1">
        <f t="shared" ref="AA19" si="9">Q19+S19+U19+W19+Y19</f>
        <v>169786</v>
      </c>
      <c r="AB19" s="13">
        <f t="shared" ref="AB19" si="10">R19+T19+V19+X19+Z19</f>
        <v>236051</v>
      </c>
      <c r="AC19" s="14">
        <f t="shared" ref="AC19" si="11">AA19+AB19</f>
        <v>405837</v>
      </c>
      <c r="AE19" s="4" t="s">
        <v>16</v>
      </c>
      <c r="AF19" s="2">
        <f t="shared" si="5"/>
        <v>4554.4382068274663</v>
      </c>
      <c r="AG19" s="2">
        <f t="shared" si="0"/>
        <v>5453.9038570319162</v>
      </c>
      <c r="AH19" s="2">
        <f t="shared" si="0"/>
        <v>5716.0372442520529</v>
      </c>
      <c r="AI19" s="2">
        <f t="shared" si="0"/>
        <v>7395.108153078203</v>
      </c>
      <c r="AJ19" s="2">
        <f t="shared" si="0"/>
        <v>6831.9547752061735</v>
      </c>
      <c r="AK19" s="2">
        <f t="shared" si="0"/>
        <v>4801.6802513993916</v>
      </c>
      <c r="AL19" s="2">
        <f t="shared" si="0"/>
        <v>3767.742203932326</v>
      </c>
      <c r="AM19" s="2">
        <f t="shared" si="0"/>
        <v>4296.0855949895631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4400.6678642526431</v>
      </c>
      <c r="AQ19" s="13">
        <f t="shared" ref="AQ19" si="13">IFERROR(M19/AB19, "N.A.")</f>
        <v>5404.2207319604659</v>
      </c>
      <c r="AR19" s="14">
        <f t="shared" ref="AR19" si="14">IFERROR(N19/AC19, "N.A.")</f>
        <v>4984.3742734151874</v>
      </c>
    </row>
    <row r="20" spans="1:44" ht="15" customHeight="1" thickBot="1" x14ac:dyDescent="0.3">
      <c r="A20" s="5" t="s">
        <v>0</v>
      </c>
      <c r="B20" s="24">
        <f>B19+C19</f>
        <v>1528756577.9999995</v>
      </c>
      <c r="C20" s="26"/>
      <c r="D20" s="24">
        <f>D19+E19</f>
        <v>175524284.00000003</v>
      </c>
      <c r="E20" s="26"/>
      <c r="F20" s="24">
        <f>F19+G19</f>
        <v>100258146.00000003</v>
      </c>
      <c r="G20" s="26"/>
      <c r="H20" s="24">
        <f>H19+I19</f>
        <v>218304493.99999997</v>
      </c>
      <c r="I20" s="26"/>
      <c r="J20" s="24">
        <f>J19+K19</f>
        <v>0</v>
      </c>
      <c r="K20" s="26"/>
      <c r="L20" s="24">
        <f>L19+M19</f>
        <v>2022843501.9999993</v>
      </c>
      <c r="M20" s="25"/>
      <c r="N20" s="18">
        <f>B20+D20+F20+H20+J20</f>
        <v>2022843501.9999995</v>
      </c>
      <c r="P20" s="5" t="s">
        <v>0</v>
      </c>
      <c r="Q20" s="24">
        <f>Q19+R19</f>
        <v>294465</v>
      </c>
      <c r="R20" s="26"/>
      <c r="S20" s="24">
        <f>S19+T19</f>
        <v>29295</v>
      </c>
      <c r="T20" s="26"/>
      <c r="U20" s="24">
        <f>U19+V19</f>
        <v>17701</v>
      </c>
      <c r="V20" s="26"/>
      <c r="W20" s="24">
        <f>W19+X19</f>
        <v>56194</v>
      </c>
      <c r="X20" s="26"/>
      <c r="Y20" s="24">
        <f>Y19+Z19</f>
        <v>8182</v>
      </c>
      <c r="Z20" s="26"/>
      <c r="AA20" s="24">
        <f>AA19+AB19</f>
        <v>405837</v>
      </c>
      <c r="AB20" s="26"/>
      <c r="AC20" s="19">
        <f>Q20+S20+U20+W20+Y20</f>
        <v>405837</v>
      </c>
      <c r="AE20" s="5" t="s">
        <v>0</v>
      </c>
      <c r="AF20" s="27">
        <f>IFERROR(B20/Q20,"N.A.")</f>
        <v>5191.6410371351421</v>
      </c>
      <c r="AG20" s="28"/>
      <c r="AH20" s="27">
        <f>IFERROR(D20/S20,"N.A.")</f>
        <v>5991.6123570575191</v>
      </c>
      <c r="AI20" s="28"/>
      <c r="AJ20" s="27">
        <f>IFERROR(F20/U20,"N.A.")</f>
        <v>5663.9820349132833</v>
      </c>
      <c r="AK20" s="28"/>
      <c r="AL20" s="27">
        <f>IFERROR(H20/W20,"N.A.")</f>
        <v>3884.836352635512</v>
      </c>
      <c r="AM20" s="28"/>
      <c r="AN20" s="27">
        <f>IFERROR(J20/Y20,"N.A.")</f>
        <v>0</v>
      </c>
      <c r="AO20" s="28"/>
      <c r="AP20" s="27">
        <f>IFERROR(L20/AA20,"N.A.")</f>
        <v>4984.3742734151874</v>
      </c>
      <c r="AQ20" s="28"/>
      <c r="AR20" s="16">
        <f>IFERROR(N20/AC20, "N.A.")</f>
        <v>4984.3742734151874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106517945.99999999</v>
      </c>
      <c r="C27" s="2"/>
      <c r="D27" s="2">
        <v>64601794.999999993</v>
      </c>
      <c r="E27" s="2"/>
      <c r="F27" s="2">
        <v>48471445.999999993</v>
      </c>
      <c r="G27" s="2"/>
      <c r="H27" s="2">
        <v>107398586</v>
      </c>
      <c r="I27" s="2"/>
      <c r="J27" s="2">
        <v>0</v>
      </c>
      <c r="K27" s="2"/>
      <c r="L27" s="1">
        <f>B27+D27+F27+H27+J27</f>
        <v>326989773</v>
      </c>
      <c r="M27" s="13">
        <f>C27+E27+G27+I27+K27</f>
        <v>0</v>
      </c>
      <c r="N27" s="14">
        <f>L27+M27</f>
        <v>326989773</v>
      </c>
      <c r="P27" s="3" t="s">
        <v>12</v>
      </c>
      <c r="Q27" s="2">
        <v>19384</v>
      </c>
      <c r="R27" s="2">
        <v>0</v>
      </c>
      <c r="S27" s="2">
        <v>11082</v>
      </c>
      <c r="T27" s="2">
        <v>0</v>
      </c>
      <c r="U27" s="2">
        <v>6313</v>
      </c>
      <c r="V27" s="2">
        <v>0</v>
      </c>
      <c r="W27" s="2">
        <v>23331</v>
      </c>
      <c r="X27" s="2">
        <v>0</v>
      </c>
      <c r="Y27" s="2">
        <v>520</v>
      </c>
      <c r="Z27" s="2">
        <v>0</v>
      </c>
      <c r="AA27" s="1">
        <f>Q27+S27+U27+W27+Y27</f>
        <v>60630</v>
      </c>
      <c r="AB27" s="13">
        <f>R27+T27+V27+X27+Z27</f>
        <v>0</v>
      </c>
      <c r="AC27" s="14">
        <f>AA27+AB27</f>
        <v>60630</v>
      </c>
      <c r="AE27" s="3" t="s">
        <v>12</v>
      </c>
      <c r="AF27" s="2">
        <f>IFERROR(B27/Q27, "N.A.")</f>
        <v>5495.1478539001228</v>
      </c>
      <c r="AG27" s="2" t="str">
        <f t="shared" ref="AG27:AR31" si="15">IFERROR(C27/R27, "N.A.")</f>
        <v>N.A.</v>
      </c>
      <c r="AH27" s="2">
        <f t="shared" si="15"/>
        <v>5829.4346688323403</v>
      </c>
      <c r="AI27" s="2" t="str">
        <f t="shared" si="15"/>
        <v>N.A.</v>
      </c>
      <c r="AJ27" s="2">
        <f t="shared" si="15"/>
        <v>7678.0367495643895</v>
      </c>
      <c r="AK27" s="2" t="str">
        <f t="shared" si="15"/>
        <v>N.A.</v>
      </c>
      <c r="AL27" s="2">
        <f t="shared" si="15"/>
        <v>4603.2568685439974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5393.2009401286496</v>
      </c>
      <c r="AQ27" s="13" t="str">
        <f t="shared" si="15"/>
        <v>N.A.</v>
      </c>
      <c r="AR27" s="14">
        <f t="shared" si="15"/>
        <v>5393.2009401286496</v>
      </c>
    </row>
    <row r="28" spans="1:44" ht="15" customHeight="1" thickBot="1" x14ac:dyDescent="0.3">
      <c r="A28" s="3" t="s">
        <v>13</v>
      </c>
      <c r="B28" s="2">
        <v>6252480.0000000009</v>
      </c>
      <c r="C28" s="2">
        <v>2350000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6252480.0000000009</v>
      </c>
      <c r="M28" s="13">
        <f t="shared" si="16"/>
        <v>2350000</v>
      </c>
      <c r="N28" s="14">
        <f t="shared" ref="N28:N30" si="17">L28+M28</f>
        <v>8602480</v>
      </c>
      <c r="P28" s="3" t="s">
        <v>13</v>
      </c>
      <c r="Q28" s="2">
        <v>875</v>
      </c>
      <c r="R28" s="2">
        <v>322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875</v>
      </c>
      <c r="AB28" s="13">
        <f t="shared" si="18"/>
        <v>322</v>
      </c>
      <c r="AC28" s="14">
        <f t="shared" ref="AC28:AC30" si="19">AA28+AB28</f>
        <v>1197</v>
      </c>
      <c r="AE28" s="3" t="s">
        <v>13</v>
      </c>
      <c r="AF28" s="2">
        <f t="shared" ref="AF28:AF31" si="20">IFERROR(B28/Q28, "N.A.")</f>
        <v>7145.6914285714292</v>
      </c>
      <c r="AG28" s="2">
        <f t="shared" si="15"/>
        <v>7298.1366459627325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7145.6914285714292</v>
      </c>
      <c r="AQ28" s="13">
        <f t="shared" si="15"/>
        <v>7298.1366459627325</v>
      </c>
      <c r="AR28" s="14">
        <f t="shared" si="15"/>
        <v>7186.7000835421886</v>
      </c>
    </row>
    <row r="29" spans="1:44" ht="15" customHeight="1" thickBot="1" x14ac:dyDescent="0.3">
      <c r="A29" s="3" t="s">
        <v>14</v>
      </c>
      <c r="B29" s="2">
        <v>129948434.9999999</v>
      </c>
      <c r="C29" s="2">
        <v>729075495.00000083</v>
      </c>
      <c r="D29" s="2">
        <v>51094616</v>
      </c>
      <c r="E29" s="2">
        <v>21240830</v>
      </c>
      <c r="F29" s="2"/>
      <c r="G29" s="2">
        <v>28874630.000000007</v>
      </c>
      <c r="H29" s="2"/>
      <c r="I29" s="2">
        <v>41990695</v>
      </c>
      <c r="J29" s="2">
        <v>0</v>
      </c>
      <c r="K29" s="2"/>
      <c r="L29" s="1">
        <f t="shared" si="16"/>
        <v>181043050.99999988</v>
      </c>
      <c r="M29" s="13">
        <f t="shared" si="16"/>
        <v>821181650.00000083</v>
      </c>
      <c r="N29" s="14">
        <f t="shared" si="17"/>
        <v>1002224701.0000007</v>
      </c>
      <c r="P29" s="3" t="s">
        <v>14</v>
      </c>
      <c r="Q29" s="2">
        <v>26976</v>
      </c>
      <c r="R29" s="2">
        <v>130420</v>
      </c>
      <c r="S29" s="2">
        <v>9109</v>
      </c>
      <c r="T29" s="2">
        <v>3037</v>
      </c>
      <c r="U29" s="2">
        <v>0</v>
      </c>
      <c r="V29" s="2">
        <v>6697</v>
      </c>
      <c r="W29" s="2">
        <v>0</v>
      </c>
      <c r="X29" s="2">
        <v>8152</v>
      </c>
      <c r="Y29" s="2">
        <v>2204</v>
      </c>
      <c r="Z29" s="2">
        <v>0</v>
      </c>
      <c r="AA29" s="1">
        <f t="shared" si="18"/>
        <v>38289</v>
      </c>
      <c r="AB29" s="13">
        <f t="shared" si="18"/>
        <v>148306</v>
      </c>
      <c r="AC29" s="14">
        <f t="shared" si="19"/>
        <v>186595</v>
      </c>
      <c r="AE29" s="3" t="s">
        <v>14</v>
      </c>
      <c r="AF29" s="2">
        <f t="shared" si="20"/>
        <v>4817.1869439501743</v>
      </c>
      <c r="AG29" s="2">
        <f t="shared" si="15"/>
        <v>5590.2123523999453</v>
      </c>
      <c r="AH29" s="2">
        <f t="shared" si="15"/>
        <v>5609.2453617301571</v>
      </c>
      <c r="AI29" s="2">
        <f t="shared" si="15"/>
        <v>6994.0171221600267</v>
      </c>
      <c r="AJ29" s="2" t="str">
        <f t="shared" si="15"/>
        <v>N.A.</v>
      </c>
      <c r="AK29" s="2">
        <f t="shared" si="15"/>
        <v>4311.5768254442301</v>
      </c>
      <c r="AL29" s="2" t="str">
        <f t="shared" si="15"/>
        <v>N.A.</v>
      </c>
      <c r="AM29" s="2">
        <f t="shared" si="15"/>
        <v>5150.9684739941122</v>
      </c>
      <c r="AN29" s="2">
        <f t="shared" si="15"/>
        <v>0</v>
      </c>
      <c r="AO29" s="2" t="str">
        <f t="shared" si="15"/>
        <v>N.A.</v>
      </c>
      <c r="AP29" s="15">
        <f t="shared" si="15"/>
        <v>4728.3306171485256</v>
      </c>
      <c r="AQ29" s="13">
        <f t="shared" si="15"/>
        <v>5537.0763826143302</v>
      </c>
      <c r="AR29" s="14">
        <f t="shared" si="15"/>
        <v>5371.1230258045534</v>
      </c>
    </row>
    <row r="30" spans="1:44" ht="15" customHeight="1" thickBot="1" x14ac:dyDescent="0.3">
      <c r="A30" s="3" t="s">
        <v>15</v>
      </c>
      <c r="B30" s="2">
        <v>1405450</v>
      </c>
      <c r="C30" s="2"/>
      <c r="D30" s="2"/>
      <c r="E30" s="2"/>
      <c r="F30" s="2"/>
      <c r="G30" s="2"/>
      <c r="H30" s="2">
        <v>4007943.9999999995</v>
      </c>
      <c r="I30" s="2"/>
      <c r="J30" s="2"/>
      <c r="K30" s="2"/>
      <c r="L30" s="1">
        <f t="shared" si="16"/>
        <v>5413394</v>
      </c>
      <c r="M30" s="13">
        <f t="shared" si="16"/>
        <v>0</v>
      </c>
      <c r="N30" s="14">
        <f t="shared" si="17"/>
        <v>5413394</v>
      </c>
      <c r="P30" s="3" t="s">
        <v>15</v>
      </c>
      <c r="Q30" s="2">
        <v>482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665</v>
      </c>
      <c r="X30" s="2">
        <v>0</v>
      </c>
      <c r="Y30" s="2">
        <v>0</v>
      </c>
      <c r="Z30" s="2">
        <v>0</v>
      </c>
      <c r="AA30" s="1">
        <f t="shared" si="18"/>
        <v>1147</v>
      </c>
      <c r="AB30" s="13">
        <f t="shared" si="18"/>
        <v>0</v>
      </c>
      <c r="AC30" s="17">
        <f t="shared" si="19"/>
        <v>1147</v>
      </c>
      <c r="AE30" s="3" t="s">
        <v>15</v>
      </c>
      <c r="AF30" s="2">
        <f t="shared" si="20"/>
        <v>2915.8713692946058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6026.9834586466159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4719.6111595466436</v>
      </c>
      <c r="AQ30" s="13" t="str">
        <f t="shared" si="15"/>
        <v>N.A.</v>
      </c>
      <c r="AR30" s="14">
        <f t="shared" si="15"/>
        <v>4719.6111595466436</v>
      </c>
    </row>
    <row r="31" spans="1:44" ht="15" customHeight="1" thickBot="1" x14ac:dyDescent="0.3">
      <c r="A31" s="4" t="s">
        <v>16</v>
      </c>
      <c r="B31" s="2">
        <v>244124310.99999982</v>
      </c>
      <c r="C31" s="2">
        <v>731425494.99999988</v>
      </c>
      <c r="D31" s="2">
        <v>115696411</v>
      </c>
      <c r="E31" s="2">
        <v>21240830</v>
      </c>
      <c r="F31" s="2">
        <v>48471445.999999993</v>
      </c>
      <c r="G31" s="2">
        <v>28874630.000000007</v>
      </c>
      <c r="H31" s="2">
        <v>111406530.00000007</v>
      </c>
      <c r="I31" s="2">
        <v>41990695</v>
      </c>
      <c r="J31" s="2">
        <v>0</v>
      </c>
      <c r="K31" s="2"/>
      <c r="L31" s="1">
        <f t="shared" ref="L31" si="21">B31+D31+F31+H31+J31</f>
        <v>519698697.99999988</v>
      </c>
      <c r="M31" s="13">
        <f t="shared" ref="M31" si="22">C31+E31+G31+I31+K31</f>
        <v>823531649.99999988</v>
      </c>
      <c r="N31" s="17">
        <f t="shared" ref="N31" si="23">L31+M31</f>
        <v>1343230347.9999998</v>
      </c>
      <c r="P31" s="4" t="s">
        <v>16</v>
      </c>
      <c r="Q31" s="2">
        <v>47717</v>
      </c>
      <c r="R31" s="2">
        <v>130742</v>
      </c>
      <c r="S31" s="2">
        <v>20191</v>
      </c>
      <c r="T31" s="2">
        <v>3037</v>
      </c>
      <c r="U31" s="2">
        <v>6313</v>
      </c>
      <c r="V31" s="2">
        <v>6697</v>
      </c>
      <c r="W31" s="2">
        <v>23996</v>
      </c>
      <c r="X31" s="2">
        <v>8152</v>
      </c>
      <c r="Y31" s="2">
        <v>2724</v>
      </c>
      <c r="Z31" s="2">
        <v>0</v>
      </c>
      <c r="AA31" s="1">
        <f t="shared" ref="AA31" si="24">Q31+S31+U31+W31+Y31</f>
        <v>100941</v>
      </c>
      <c r="AB31" s="13">
        <f t="shared" ref="AB31" si="25">R31+T31+V31+X31+Z31</f>
        <v>148628</v>
      </c>
      <c r="AC31" s="14">
        <f t="shared" ref="AC31" si="26">AA31+AB31</f>
        <v>249569</v>
      </c>
      <c r="AE31" s="4" t="s">
        <v>16</v>
      </c>
      <c r="AF31" s="2">
        <f t="shared" si="20"/>
        <v>5116.086740574634</v>
      </c>
      <c r="AG31" s="2">
        <f t="shared" si="15"/>
        <v>5594.4187407260088</v>
      </c>
      <c r="AH31" s="2">
        <f t="shared" si="15"/>
        <v>5730.0981130206528</v>
      </c>
      <c r="AI31" s="2">
        <f t="shared" si="15"/>
        <v>6994.0171221600267</v>
      </c>
      <c r="AJ31" s="2">
        <f t="shared" si="15"/>
        <v>7678.0367495643895</v>
      </c>
      <c r="AK31" s="2">
        <f t="shared" si="15"/>
        <v>4311.5768254442301</v>
      </c>
      <c r="AL31" s="2">
        <f t="shared" si="15"/>
        <v>4642.7125354225736</v>
      </c>
      <c r="AM31" s="2">
        <f t="shared" si="15"/>
        <v>5150.9684739941122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5148.5392258844267</v>
      </c>
      <c r="AQ31" s="13">
        <f t="shared" ref="AQ31" si="28">IFERROR(M31/AB31, "N.A.")</f>
        <v>5540.8916893182968</v>
      </c>
      <c r="AR31" s="14">
        <f t="shared" ref="AR31" si="29">IFERROR(N31/AC31, "N.A.")</f>
        <v>5382.2003053263816</v>
      </c>
    </row>
    <row r="32" spans="1:44" ht="15" customHeight="1" thickBot="1" x14ac:dyDescent="0.3">
      <c r="A32" s="5" t="s">
        <v>0</v>
      </c>
      <c r="B32" s="24">
        <f>B31+C31</f>
        <v>975549805.99999976</v>
      </c>
      <c r="C32" s="26"/>
      <c r="D32" s="24">
        <f>D31+E31</f>
        <v>136937241</v>
      </c>
      <c r="E32" s="26"/>
      <c r="F32" s="24">
        <f>F31+G31</f>
        <v>77346076</v>
      </c>
      <c r="G32" s="26"/>
      <c r="H32" s="24">
        <f>H31+I31</f>
        <v>153397225.00000006</v>
      </c>
      <c r="I32" s="26"/>
      <c r="J32" s="24">
        <f>J31+K31</f>
        <v>0</v>
      </c>
      <c r="K32" s="26"/>
      <c r="L32" s="24">
        <f>L31+M31</f>
        <v>1343230347.9999998</v>
      </c>
      <c r="M32" s="25"/>
      <c r="N32" s="18">
        <f>B32+D32+F32+H32+J32</f>
        <v>1343230347.9999998</v>
      </c>
      <c r="P32" s="5" t="s">
        <v>0</v>
      </c>
      <c r="Q32" s="24">
        <f>Q31+R31</f>
        <v>178459</v>
      </c>
      <c r="R32" s="26"/>
      <c r="S32" s="24">
        <f>S31+T31</f>
        <v>23228</v>
      </c>
      <c r="T32" s="26"/>
      <c r="U32" s="24">
        <f>U31+V31</f>
        <v>13010</v>
      </c>
      <c r="V32" s="26"/>
      <c r="W32" s="24">
        <f>W31+X31</f>
        <v>32148</v>
      </c>
      <c r="X32" s="26"/>
      <c r="Y32" s="24">
        <f>Y31+Z31</f>
        <v>2724</v>
      </c>
      <c r="Z32" s="26"/>
      <c r="AA32" s="24">
        <f>AA31+AB31</f>
        <v>249569</v>
      </c>
      <c r="AB32" s="26"/>
      <c r="AC32" s="19">
        <f>Q32+S32+U32+W32+Y32</f>
        <v>249569</v>
      </c>
      <c r="AE32" s="5" t="s">
        <v>0</v>
      </c>
      <c r="AF32" s="27">
        <f>IFERROR(B32/Q32,"N.A.")</f>
        <v>5466.5206349917898</v>
      </c>
      <c r="AG32" s="28"/>
      <c r="AH32" s="27">
        <f>IFERROR(D32/S32,"N.A.")</f>
        <v>5895.3522042362665</v>
      </c>
      <c r="AI32" s="28"/>
      <c r="AJ32" s="27">
        <f>IFERROR(F32/U32,"N.A.")</f>
        <v>5945.1249807840122</v>
      </c>
      <c r="AK32" s="28"/>
      <c r="AL32" s="27">
        <f>IFERROR(H32/W32,"N.A.")</f>
        <v>4771.5946559661588</v>
      </c>
      <c r="AM32" s="28"/>
      <c r="AN32" s="27">
        <f>IFERROR(J32/Y32,"N.A.")</f>
        <v>0</v>
      </c>
      <c r="AO32" s="28"/>
      <c r="AP32" s="27">
        <f>IFERROR(L32/AA32,"N.A.")</f>
        <v>5382.2003053263816</v>
      </c>
      <c r="AQ32" s="28"/>
      <c r="AR32" s="16">
        <f>IFERROR(N32/AC32, "N.A.")</f>
        <v>5382.2003053263816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14545962</v>
      </c>
      <c r="C39" s="2"/>
      <c r="D39" s="2">
        <v>417960</v>
      </c>
      <c r="E39" s="2"/>
      <c r="F39" s="2">
        <v>2891189.9999999995</v>
      </c>
      <c r="G39" s="2"/>
      <c r="H39" s="2">
        <v>53394513.99999997</v>
      </c>
      <c r="I39" s="2"/>
      <c r="J39" s="2">
        <v>0</v>
      </c>
      <c r="K39" s="2"/>
      <c r="L39" s="1">
        <f>B39+D39+F39+H39+J39</f>
        <v>71249625.99999997</v>
      </c>
      <c r="M39" s="13">
        <f>C39+E39+G39+I39+K39</f>
        <v>0</v>
      </c>
      <c r="N39" s="14">
        <f>L39+M39</f>
        <v>71249625.99999997</v>
      </c>
      <c r="P39" s="3" t="s">
        <v>12</v>
      </c>
      <c r="Q39" s="2">
        <v>3241</v>
      </c>
      <c r="R39" s="2">
        <v>0</v>
      </c>
      <c r="S39" s="2">
        <v>108</v>
      </c>
      <c r="T39" s="2">
        <v>0</v>
      </c>
      <c r="U39" s="2">
        <v>1205</v>
      </c>
      <c r="V39" s="2">
        <v>0</v>
      </c>
      <c r="W39" s="2">
        <v>19744</v>
      </c>
      <c r="X39" s="2">
        <v>0</v>
      </c>
      <c r="Y39" s="2">
        <v>2400</v>
      </c>
      <c r="Z39" s="2">
        <v>0</v>
      </c>
      <c r="AA39" s="1">
        <f>Q39+S39+U39+W39+Y39</f>
        <v>26698</v>
      </c>
      <c r="AB39" s="13">
        <f>R39+T39+V39+X39+Z39</f>
        <v>0</v>
      </c>
      <c r="AC39" s="14">
        <f>AA39+AB39</f>
        <v>26698</v>
      </c>
      <c r="AE39" s="3" t="s">
        <v>12</v>
      </c>
      <c r="AF39" s="2">
        <f>IFERROR(B39/Q39, "N.A.")</f>
        <v>4488.1092255476706</v>
      </c>
      <c r="AG39" s="2" t="str">
        <f t="shared" ref="AG39:AR43" si="30">IFERROR(C39/R39, "N.A.")</f>
        <v>N.A.</v>
      </c>
      <c r="AH39" s="2">
        <f t="shared" si="30"/>
        <v>3870</v>
      </c>
      <c r="AI39" s="2" t="str">
        <f t="shared" si="30"/>
        <v>N.A.</v>
      </c>
      <c r="AJ39" s="2">
        <f t="shared" si="30"/>
        <v>2399.3278008298753</v>
      </c>
      <c r="AK39" s="2" t="str">
        <f t="shared" si="30"/>
        <v>N.A.</v>
      </c>
      <c r="AL39" s="2">
        <f t="shared" si="30"/>
        <v>2704.341268233386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2668.7252228631346</v>
      </c>
      <c r="AQ39" s="13" t="str">
        <f t="shared" si="30"/>
        <v>N.A.</v>
      </c>
      <c r="AR39" s="14">
        <f t="shared" si="30"/>
        <v>2668.7252228631346</v>
      </c>
    </row>
    <row r="40" spans="1:44" ht="15" customHeight="1" thickBot="1" x14ac:dyDescent="0.3">
      <c r="A40" s="3" t="s">
        <v>13</v>
      </c>
      <c r="B40" s="2">
        <v>59089276.999999978</v>
      </c>
      <c r="C40" s="2">
        <v>1842120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59089276.999999978</v>
      </c>
      <c r="M40" s="13">
        <f t="shared" si="31"/>
        <v>1842120</v>
      </c>
      <c r="N40" s="14">
        <f t="shared" ref="N40:N42" si="32">L40+M40</f>
        <v>60931396.999999978</v>
      </c>
      <c r="P40" s="3" t="s">
        <v>13</v>
      </c>
      <c r="Q40" s="2">
        <v>17173</v>
      </c>
      <c r="R40" s="2">
        <v>299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17173</v>
      </c>
      <c r="AB40" s="13">
        <f t="shared" si="33"/>
        <v>299</v>
      </c>
      <c r="AC40" s="14">
        <f t="shared" ref="AC40:AC42" si="34">AA40+AB40</f>
        <v>17472</v>
      </c>
      <c r="AE40" s="3" t="s">
        <v>13</v>
      </c>
      <c r="AF40" s="2">
        <f t="shared" ref="AF40:AF43" si="35">IFERROR(B40/Q40, "N.A.")</f>
        <v>3440.8243754731252</v>
      </c>
      <c r="AG40" s="2">
        <f t="shared" si="30"/>
        <v>6160.9364548494987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3440.8243754731252</v>
      </c>
      <c r="AQ40" s="13">
        <f t="shared" si="30"/>
        <v>6160.9364548494987</v>
      </c>
      <c r="AR40" s="14">
        <f t="shared" si="30"/>
        <v>3487.3739125457864</v>
      </c>
    </row>
    <row r="41" spans="1:44" ht="15" customHeight="1" thickBot="1" x14ac:dyDescent="0.3">
      <c r="A41" s="3" t="s">
        <v>14</v>
      </c>
      <c r="B41" s="2">
        <v>73279959.999999985</v>
      </c>
      <c r="C41" s="2">
        <v>404449453.00000018</v>
      </c>
      <c r="D41" s="2">
        <v>23854233.000000004</v>
      </c>
      <c r="E41" s="2">
        <v>14314850</v>
      </c>
      <c r="F41" s="2"/>
      <c r="G41" s="2">
        <v>20020880</v>
      </c>
      <c r="H41" s="2"/>
      <c r="I41" s="2">
        <v>11512755.000000004</v>
      </c>
      <c r="J41" s="2">
        <v>0</v>
      </c>
      <c r="K41" s="2"/>
      <c r="L41" s="1">
        <f t="shared" si="31"/>
        <v>97134192.999999985</v>
      </c>
      <c r="M41" s="13">
        <f t="shared" si="31"/>
        <v>450297938.00000018</v>
      </c>
      <c r="N41" s="14">
        <f t="shared" si="32"/>
        <v>547432131.00000012</v>
      </c>
      <c r="P41" s="3" t="s">
        <v>14</v>
      </c>
      <c r="Q41" s="2">
        <v>17728</v>
      </c>
      <c r="R41" s="2">
        <v>77565</v>
      </c>
      <c r="S41" s="2">
        <v>4188</v>
      </c>
      <c r="T41" s="2">
        <v>1771</v>
      </c>
      <c r="U41" s="2">
        <v>0</v>
      </c>
      <c r="V41" s="2">
        <v>3486</v>
      </c>
      <c r="W41" s="2">
        <v>0</v>
      </c>
      <c r="X41" s="2">
        <v>4302</v>
      </c>
      <c r="Y41" s="2">
        <v>3058</v>
      </c>
      <c r="Z41" s="2">
        <v>0</v>
      </c>
      <c r="AA41" s="1">
        <f t="shared" si="33"/>
        <v>24974</v>
      </c>
      <c r="AB41" s="13">
        <f t="shared" si="33"/>
        <v>87124</v>
      </c>
      <c r="AC41" s="14">
        <f t="shared" si="34"/>
        <v>112098</v>
      </c>
      <c r="AE41" s="3" t="s">
        <v>14</v>
      </c>
      <c r="AF41" s="2">
        <f t="shared" si="35"/>
        <v>4133.5717509025262</v>
      </c>
      <c r="AG41" s="2">
        <f t="shared" si="30"/>
        <v>5214.3293109005372</v>
      </c>
      <c r="AH41" s="2">
        <f t="shared" si="30"/>
        <v>5695.853151862465</v>
      </c>
      <c r="AI41" s="2">
        <f t="shared" si="30"/>
        <v>8082.9192546583854</v>
      </c>
      <c r="AJ41" s="2" t="str">
        <f t="shared" si="30"/>
        <v>N.A.</v>
      </c>
      <c r="AK41" s="2">
        <f t="shared" si="30"/>
        <v>5743.2243258749286</v>
      </c>
      <c r="AL41" s="2" t="str">
        <f t="shared" si="30"/>
        <v>N.A.</v>
      </c>
      <c r="AM41" s="2">
        <f t="shared" si="30"/>
        <v>2676.1401673640175</v>
      </c>
      <c r="AN41" s="2">
        <f t="shared" si="30"/>
        <v>0</v>
      </c>
      <c r="AO41" s="2" t="str">
        <f t="shared" si="30"/>
        <v>N.A.</v>
      </c>
      <c r="AP41" s="15">
        <f t="shared" si="30"/>
        <v>3889.4127092175859</v>
      </c>
      <c r="AQ41" s="13">
        <f t="shared" si="30"/>
        <v>5168.4718102933766</v>
      </c>
      <c r="AR41" s="14">
        <f t="shared" si="30"/>
        <v>4883.5138093453952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146915199</v>
      </c>
      <c r="C43" s="2">
        <v>406291572.99999994</v>
      </c>
      <c r="D43" s="2">
        <v>24272193</v>
      </c>
      <c r="E43" s="2">
        <v>14314850</v>
      </c>
      <c r="F43" s="2">
        <v>2891189.9999999995</v>
      </c>
      <c r="G43" s="2">
        <v>20020880</v>
      </c>
      <c r="H43" s="2">
        <v>53394513.99999997</v>
      </c>
      <c r="I43" s="2">
        <v>11512755.000000004</v>
      </c>
      <c r="J43" s="2">
        <v>0</v>
      </c>
      <c r="K43" s="2"/>
      <c r="L43" s="1">
        <f t="shared" ref="L43" si="36">B43+D43+F43+H43+J43</f>
        <v>227473095.99999997</v>
      </c>
      <c r="M43" s="13">
        <f t="shared" ref="M43" si="37">C43+E43+G43+I43+K43</f>
        <v>452140057.99999994</v>
      </c>
      <c r="N43" s="17">
        <f t="shared" ref="N43" si="38">L43+M43</f>
        <v>679613153.99999988</v>
      </c>
      <c r="P43" s="4" t="s">
        <v>16</v>
      </c>
      <c r="Q43" s="2">
        <v>38142</v>
      </c>
      <c r="R43" s="2">
        <v>77864</v>
      </c>
      <c r="S43" s="2">
        <v>4296</v>
      </c>
      <c r="T43" s="2">
        <v>1771</v>
      </c>
      <c r="U43" s="2">
        <v>1205</v>
      </c>
      <c r="V43" s="2">
        <v>3486</v>
      </c>
      <c r="W43" s="2">
        <v>19744</v>
      </c>
      <c r="X43" s="2">
        <v>4302</v>
      </c>
      <c r="Y43" s="2">
        <v>5458</v>
      </c>
      <c r="Z43" s="2">
        <v>0</v>
      </c>
      <c r="AA43" s="1">
        <f t="shared" ref="AA43" si="39">Q43+S43+U43+W43+Y43</f>
        <v>68845</v>
      </c>
      <c r="AB43" s="13">
        <f t="shared" ref="AB43" si="40">R43+T43+V43+X43+Z43</f>
        <v>87423</v>
      </c>
      <c r="AC43" s="17">
        <f t="shared" ref="AC43" si="41">AA43+AB43</f>
        <v>156268</v>
      </c>
      <c r="AE43" s="4" t="s">
        <v>16</v>
      </c>
      <c r="AF43" s="2">
        <f t="shared" si="35"/>
        <v>3851.7958942897594</v>
      </c>
      <c r="AG43" s="2">
        <f t="shared" si="30"/>
        <v>5217.9643095653955</v>
      </c>
      <c r="AH43" s="2">
        <f t="shared" si="30"/>
        <v>5649.9518156424583</v>
      </c>
      <c r="AI43" s="2">
        <f t="shared" si="30"/>
        <v>8082.9192546583854</v>
      </c>
      <c r="AJ43" s="2">
        <f t="shared" si="30"/>
        <v>2399.3278008298753</v>
      </c>
      <c r="AK43" s="2">
        <f t="shared" si="30"/>
        <v>5743.2243258749286</v>
      </c>
      <c r="AL43" s="2">
        <f t="shared" si="30"/>
        <v>2704.341268233386</v>
      </c>
      <c r="AM43" s="2">
        <f t="shared" si="30"/>
        <v>2676.1401673640175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3304.1338659307135</v>
      </c>
      <c r="AQ43" s="13">
        <f t="shared" ref="AQ43" si="43">IFERROR(M43/AB43, "N.A.")</f>
        <v>5171.866190819349</v>
      </c>
      <c r="AR43" s="14">
        <f t="shared" ref="AR43" si="44">IFERROR(N43/AC43, "N.A.")</f>
        <v>4349.0231781298789</v>
      </c>
    </row>
    <row r="44" spans="1:44" ht="15" customHeight="1" thickBot="1" x14ac:dyDescent="0.3">
      <c r="A44" s="5" t="s">
        <v>0</v>
      </c>
      <c r="B44" s="24">
        <f>B43+C43</f>
        <v>553206772</v>
      </c>
      <c r="C44" s="26"/>
      <c r="D44" s="24">
        <f>D43+E43</f>
        <v>38587043</v>
      </c>
      <c r="E44" s="26"/>
      <c r="F44" s="24">
        <f>F43+G43</f>
        <v>22912070</v>
      </c>
      <c r="G44" s="26"/>
      <c r="H44" s="24">
        <f>H43+I43</f>
        <v>64907268.99999997</v>
      </c>
      <c r="I44" s="26"/>
      <c r="J44" s="24">
        <f>J43+K43</f>
        <v>0</v>
      </c>
      <c r="K44" s="26"/>
      <c r="L44" s="24">
        <f>L43+M43</f>
        <v>679613153.99999988</v>
      </c>
      <c r="M44" s="25"/>
      <c r="N44" s="18">
        <f>B44+D44+F44+H44+J44</f>
        <v>679613154</v>
      </c>
      <c r="P44" s="5" t="s">
        <v>0</v>
      </c>
      <c r="Q44" s="24">
        <f>Q43+R43</f>
        <v>116006</v>
      </c>
      <c r="R44" s="26"/>
      <c r="S44" s="24">
        <f>S43+T43</f>
        <v>6067</v>
      </c>
      <c r="T44" s="26"/>
      <c r="U44" s="24">
        <f>U43+V43</f>
        <v>4691</v>
      </c>
      <c r="V44" s="26"/>
      <c r="W44" s="24">
        <f>W43+X43</f>
        <v>24046</v>
      </c>
      <c r="X44" s="26"/>
      <c r="Y44" s="24">
        <f>Y43+Z43</f>
        <v>5458</v>
      </c>
      <c r="Z44" s="26"/>
      <c r="AA44" s="24">
        <f>AA43+AB43</f>
        <v>156268</v>
      </c>
      <c r="AB44" s="25"/>
      <c r="AC44" s="18">
        <f>Q44+S44+U44+W44+Y44</f>
        <v>156268</v>
      </c>
      <c r="AE44" s="5" t="s">
        <v>0</v>
      </c>
      <c r="AF44" s="27">
        <f>IFERROR(B44/Q44,"N.A.")</f>
        <v>4768.7772356602245</v>
      </c>
      <c r="AG44" s="28"/>
      <c r="AH44" s="27">
        <f>IFERROR(D44/S44,"N.A.")</f>
        <v>6360.1521344981047</v>
      </c>
      <c r="AI44" s="28"/>
      <c r="AJ44" s="27">
        <f>IFERROR(F44/U44,"N.A.")</f>
        <v>4884.2613515241956</v>
      </c>
      <c r="AK44" s="28"/>
      <c r="AL44" s="27">
        <f>IFERROR(H44/W44,"N.A.")</f>
        <v>2699.295891208516</v>
      </c>
      <c r="AM44" s="28"/>
      <c r="AN44" s="27">
        <f>IFERROR(J44/Y44,"N.A.")</f>
        <v>0</v>
      </c>
      <c r="AO44" s="28"/>
      <c r="AP44" s="27">
        <f>IFERROR(L44/AA44,"N.A.")</f>
        <v>4349.0231781298789</v>
      </c>
      <c r="AQ44" s="28"/>
      <c r="AR44" s="16">
        <f>IFERROR(N44/AC44, "N.A.")</f>
        <v>4349.0231781298799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71810</v>
      </c>
      <c r="C15" s="2"/>
      <c r="D15" s="2"/>
      <c r="E15" s="2"/>
      <c r="F15" s="2">
        <v>2542575</v>
      </c>
      <c r="G15" s="2"/>
      <c r="H15" s="2">
        <v>1182360</v>
      </c>
      <c r="I15" s="2"/>
      <c r="J15" s="2">
        <v>0</v>
      </c>
      <c r="K15" s="2"/>
      <c r="L15" s="1">
        <f>B15+D15+F15+H15+J15</f>
        <v>3796745</v>
      </c>
      <c r="M15" s="13">
        <f>C15+E15+G15+I15+K15</f>
        <v>0</v>
      </c>
      <c r="N15" s="14">
        <f>L15+M15</f>
        <v>3796745</v>
      </c>
      <c r="P15" s="3" t="s">
        <v>12</v>
      </c>
      <c r="Q15" s="2">
        <v>167</v>
      </c>
      <c r="R15" s="2">
        <v>0</v>
      </c>
      <c r="S15" s="2">
        <v>0</v>
      </c>
      <c r="T15" s="2">
        <v>0</v>
      </c>
      <c r="U15" s="2">
        <v>334</v>
      </c>
      <c r="V15" s="2">
        <v>0</v>
      </c>
      <c r="W15" s="2">
        <v>835</v>
      </c>
      <c r="X15" s="2">
        <v>0</v>
      </c>
      <c r="Y15" s="2">
        <v>167</v>
      </c>
      <c r="Z15" s="2">
        <v>0</v>
      </c>
      <c r="AA15" s="1">
        <f>Q15+S15+U15+W15+Y15</f>
        <v>1503</v>
      </c>
      <c r="AB15" s="13">
        <f>R15+T15+V15+X15+Z15</f>
        <v>0</v>
      </c>
      <c r="AC15" s="14">
        <f>AA15+AB15</f>
        <v>1503</v>
      </c>
      <c r="AE15" s="3" t="s">
        <v>12</v>
      </c>
      <c r="AF15" s="2">
        <f>IFERROR(B15/Q15, "N.A.")</f>
        <v>430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7612.5</v>
      </c>
      <c r="AK15" s="2" t="str">
        <f t="shared" si="0"/>
        <v>N.A.</v>
      </c>
      <c r="AL15" s="2">
        <f t="shared" si="0"/>
        <v>1416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2526.1111111111113</v>
      </c>
      <c r="AQ15" s="13" t="str">
        <f t="shared" si="0"/>
        <v>N.A.</v>
      </c>
      <c r="AR15" s="14">
        <f t="shared" si="0"/>
        <v>2526.1111111111113</v>
      </c>
    </row>
    <row r="16" spans="1:44" ht="15" customHeight="1" thickBot="1" x14ac:dyDescent="0.3">
      <c r="A16" s="3" t="s">
        <v>13</v>
      </c>
      <c r="B16" s="2">
        <v>233800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233800</v>
      </c>
      <c r="M16" s="13">
        <f t="shared" si="1"/>
        <v>0</v>
      </c>
      <c r="N16" s="14">
        <f t="shared" ref="N16:N18" si="2">L16+M16</f>
        <v>233800</v>
      </c>
      <c r="P16" s="3" t="s">
        <v>13</v>
      </c>
      <c r="Q16" s="2">
        <v>167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167</v>
      </c>
      <c r="AB16" s="13">
        <f t="shared" si="3"/>
        <v>0</v>
      </c>
      <c r="AC16" s="14">
        <f t="shared" ref="AC16:AC18" si="4">AA16+AB16</f>
        <v>167</v>
      </c>
      <c r="AE16" s="3" t="s">
        <v>13</v>
      </c>
      <c r="AF16" s="2">
        <f t="shared" ref="AF16:AF19" si="5">IFERROR(B16/Q16, "N.A.")</f>
        <v>1400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1400</v>
      </c>
      <c r="AQ16" s="13" t="str">
        <f t="shared" si="0"/>
        <v>N.A.</v>
      </c>
      <c r="AR16" s="14">
        <f t="shared" si="0"/>
        <v>1400</v>
      </c>
    </row>
    <row r="17" spans="1:44" ht="15" customHeight="1" thickBot="1" x14ac:dyDescent="0.3">
      <c r="A17" s="3" t="s">
        <v>14</v>
      </c>
      <c r="B17" s="2">
        <v>2201060</v>
      </c>
      <c r="C17" s="2">
        <v>7028194.9999999991</v>
      </c>
      <c r="D17" s="2"/>
      <c r="E17" s="2"/>
      <c r="F17" s="2"/>
      <c r="G17" s="2">
        <v>359050</v>
      </c>
      <c r="H17" s="2"/>
      <c r="I17" s="2">
        <v>200400</v>
      </c>
      <c r="J17" s="2">
        <v>0</v>
      </c>
      <c r="K17" s="2"/>
      <c r="L17" s="1">
        <f t="shared" si="1"/>
        <v>2201060</v>
      </c>
      <c r="M17" s="13">
        <f t="shared" si="1"/>
        <v>7587644.9999999991</v>
      </c>
      <c r="N17" s="14">
        <f t="shared" si="2"/>
        <v>9788705</v>
      </c>
      <c r="P17" s="3" t="s">
        <v>14</v>
      </c>
      <c r="Q17" s="2">
        <v>835</v>
      </c>
      <c r="R17" s="2">
        <v>1002</v>
      </c>
      <c r="S17" s="2">
        <v>0</v>
      </c>
      <c r="T17" s="2">
        <v>0</v>
      </c>
      <c r="U17" s="2">
        <v>0</v>
      </c>
      <c r="V17" s="2">
        <v>167</v>
      </c>
      <c r="W17" s="2">
        <v>0</v>
      </c>
      <c r="X17" s="2">
        <v>167</v>
      </c>
      <c r="Y17" s="2">
        <v>167</v>
      </c>
      <c r="Z17" s="2">
        <v>0</v>
      </c>
      <c r="AA17" s="1">
        <f t="shared" si="3"/>
        <v>1002</v>
      </c>
      <c r="AB17" s="13">
        <f t="shared" si="3"/>
        <v>1336</v>
      </c>
      <c r="AC17" s="14">
        <f t="shared" si="4"/>
        <v>2338</v>
      </c>
      <c r="AE17" s="3" t="s">
        <v>14</v>
      </c>
      <c r="AF17" s="2">
        <f t="shared" si="5"/>
        <v>2636</v>
      </c>
      <c r="AG17" s="2">
        <f t="shared" si="0"/>
        <v>7014.1666666666661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2150</v>
      </c>
      <c r="AL17" s="2" t="str">
        <f t="shared" si="0"/>
        <v>N.A.</v>
      </c>
      <c r="AM17" s="2">
        <f t="shared" si="0"/>
        <v>1200</v>
      </c>
      <c r="AN17" s="2">
        <f t="shared" si="0"/>
        <v>0</v>
      </c>
      <c r="AO17" s="2" t="str">
        <f t="shared" si="0"/>
        <v>N.A.</v>
      </c>
      <c r="AP17" s="15">
        <f t="shared" si="0"/>
        <v>2196.6666666666665</v>
      </c>
      <c r="AQ17" s="13">
        <f t="shared" si="0"/>
        <v>5679.3749999999991</v>
      </c>
      <c r="AR17" s="14">
        <f t="shared" si="0"/>
        <v>4186.7857142857147</v>
      </c>
    </row>
    <row r="18" spans="1:44" ht="15" customHeight="1" thickBot="1" x14ac:dyDescent="0.3">
      <c r="A18" s="3" t="s">
        <v>15</v>
      </c>
      <c r="B18" s="2">
        <v>430860</v>
      </c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430860</v>
      </c>
      <c r="M18" s="13">
        <f t="shared" si="1"/>
        <v>0</v>
      </c>
      <c r="N18" s="14">
        <f t="shared" si="2"/>
        <v>430860</v>
      </c>
      <c r="P18" s="3" t="s">
        <v>15</v>
      </c>
      <c r="Q18" s="2">
        <v>167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1002</v>
      </c>
      <c r="X18" s="2">
        <v>0</v>
      </c>
      <c r="Y18" s="2">
        <v>668</v>
      </c>
      <c r="Z18" s="2">
        <v>0</v>
      </c>
      <c r="AA18" s="1">
        <f t="shared" si="3"/>
        <v>1837</v>
      </c>
      <c r="AB18" s="13">
        <f t="shared" si="3"/>
        <v>0</v>
      </c>
      <c r="AC18" s="17">
        <f t="shared" si="4"/>
        <v>1837</v>
      </c>
      <c r="AE18" s="3" t="s">
        <v>15</v>
      </c>
      <c r="AF18" s="2">
        <f t="shared" si="5"/>
        <v>2580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234.54545454545453</v>
      </c>
      <c r="AQ18" s="13" t="str">
        <f t="shared" si="0"/>
        <v>N.A.</v>
      </c>
      <c r="AR18" s="14">
        <f t="shared" si="0"/>
        <v>234.54545454545453</v>
      </c>
    </row>
    <row r="19" spans="1:44" ht="15" customHeight="1" thickBot="1" x14ac:dyDescent="0.3">
      <c r="A19" s="4" t="s">
        <v>16</v>
      </c>
      <c r="B19" s="2">
        <v>2937530</v>
      </c>
      <c r="C19" s="2">
        <v>7028194.9999999991</v>
      </c>
      <c r="D19" s="2"/>
      <c r="E19" s="2"/>
      <c r="F19" s="2">
        <v>2542575</v>
      </c>
      <c r="G19" s="2">
        <v>359050</v>
      </c>
      <c r="H19" s="2">
        <v>1182360</v>
      </c>
      <c r="I19" s="2">
        <v>200400</v>
      </c>
      <c r="J19" s="2">
        <v>0</v>
      </c>
      <c r="K19" s="2"/>
      <c r="L19" s="1">
        <f t="shared" ref="L19" si="6">B19+D19+F19+H19+J19</f>
        <v>6662465</v>
      </c>
      <c r="M19" s="13">
        <f t="shared" ref="M19" si="7">C19+E19+G19+I19+K19</f>
        <v>7587644.9999999991</v>
      </c>
      <c r="N19" s="17">
        <f t="shared" ref="N19" si="8">L19+M19</f>
        <v>14250110</v>
      </c>
      <c r="P19" s="4" t="s">
        <v>16</v>
      </c>
      <c r="Q19" s="2">
        <v>1336</v>
      </c>
      <c r="R19" s="2">
        <v>1002</v>
      </c>
      <c r="S19" s="2">
        <v>0</v>
      </c>
      <c r="T19" s="2">
        <v>0</v>
      </c>
      <c r="U19" s="2">
        <v>334</v>
      </c>
      <c r="V19" s="2">
        <v>167</v>
      </c>
      <c r="W19" s="2">
        <v>1837</v>
      </c>
      <c r="X19" s="2">
        <v>167</v>
      </c>
      <c r="Y19" s="2">
        <v>1002</v>
      </c>
      <c r="Z19" s="2">
        <v>0</v>
      </c>
      <c r="AA19" s="1">
        <f t="shared" ref="AA19" si="9">Q19+S19+U19+W19+Y19</f>
        <v>4509</v>
      </c>
      <c r="AB19" s="13">
        <f t="shared" ref="AB19" si="10">R19+T19+V19+X19+Z19</f>
        <v>1336</v>
      </c>
      <c r="AC19" s="14">
        <f t="shared" ref="AC19" si="11">AA19+AB19</f>
        <v>5845</v>
      </c>
      <c r="AE19" s="4" t="s">
        <v>16</v>
      </c>
      <c r="AF19" s="2">
        <f t="shared" si="5"/>
        <v>2198.75</v>
      </c>
      <c r="AG19" s="2">
        <f t="shared" si="0"/>
        <v>7014.1666666666661</v>
      </c>
      <c r="AH19" s="2" t="str">
        <f t="shared" si="0"/>
        <v>N.A.</v>
      </c>
      <c r="AI19" s="2" t="str">
        <f t="shared" si="0"/>
        <v>N.A.</v>
      </c>
      <c r="AJ19" s="2">
        <f t="shared" si="0"/>
        <v>7612.5</v>
      </c>
      <c r="AK19" s="2">
        <f t="shared" si="0"/>
        <v>2150</v>
      </c>
      <c r="AL19" s="2">
        <f t="shared" si="0"/>
        <v>643.63636363636363</v>
      </c>
      <c r="AM19" s="2">
        <f t="shared" si="0"/>
        <v>1200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1477.5925925925926</v>
      </c>
      <c r="AQ19" s="13">
        <f t="shared" ref="AQ19" si="13">IFERROR(M19/AB19, "N.A.")</f>
        <v>5679.3749999999991</v>
      </c>
      <c r="AR19" s="14">
        <f t="shared" ref="AR19" si="14">IFERROR(N19/AC19, "N.A.")</f>
        <v>2438</v>
      </c>
    </row>
    <row r="20" spans="1:44" ht="15" customHeight="1" thickBot="1" x14ac:dyDescent="0.3">
      <c r="A20" s="5" t="s">
        <v>0</v>
      </c>
      <c r="B20" s="24">
        <f>B19+C19</f>
        <v>9965725</v>
      </c>
      <c r="C20" s="26"/>
      <c r="D20" s="24">
        <f>D19+E19</f>
        <v>0</v>
      </c>
      <c r="E20" s="26"/>
      <c r="F20" s="24">
        <f>F19+G19</f>
        <v>2901625</v>
      </c>
      <c r="G20" s="26"/>
      <c r="H20" s="24">
        <f>H19+I19</f>
        <v>1382760</v>
      </c>
      <c r="I20" s="26"/>
      <c r="J20" s="24">
        <f>J19+K19</f>
        <v>0</v>
      </c>
      <c r="K20" s="26"/>
      <c r="L20" s="24">
        <f>L19+M19</f>
        <v>14250110</v>
      </c>
      <c r="M20" s="25"/>
      <c r="N20" s="18">
        <f>B20+D20+F20+H20+J20</f>
        <v>14250110</v>
      </c>
      <c r="P20" s="5" t="s">
        <v>0</v>
      </c>
      <c r="Q20" s="24">
        <f>Q19+R19</f>
        <v>2338</v>
      </c>
      <c r="R20" s="26"/>
      <c r="S20" s="24">
        <f>S19+T19</f>
        <v>0</v>
      </c>
      <c r="T20" s="26"/>
      <c r="U20" s="24">
        <f>U19+V19</f>
        <v>501</v>
      </c>
      <c r="V20" s="26"/>
      <c r="W20" s="24">
        <f>W19+X19</f>
        <v>2004</v>
      </c>
      <c r="X20" s="26"/>
      <c r="Y20" s="24">
        <f>Y19+Z19</f>
        <v>1002</v>
      </c>
      <c r="Z20" s="26"/>
      <c r="AA20" s="24">
        <f>AA19+AB19</f>
        <v>5845</v>
      </c>
      <c r="AB20" s="26"/>
      <c r="AC20" s="19">
        <f>Q20+S20+U20+W20+Y20</f>
        <v>5845</v>
      </c>
      <c r="AE20" s="5" t="s">
        <v>0</v>
      </c>
      <c r="AF20" s="27">
        <f>IFERROR(B20/Q20,"N.A.")</f>
        <v>4262.5</v>
      </c>
      <c r="AG20" s="28"/>
      <c r="AH20" s="27" t="str">
        <f>IFERROR(D20/S20,"N.A.")</f>
        <v>N.A.</v>
      </c>
      <c r="AI20" s="28"/>
      <c r="AJ20" s="27">
        <f>IFERROR(F20/U20,"N.A.")</f>
        <v>5791.666666666667</v>
      </c>
      <c r="AK20" s="28"/>
      <c r="AL20" s="27">
        <f>IFERROR(H20/W20,"N.A.")</f>
        <v>690</v>
      </c>
      <c r="AM20" s="28"/>
      <c r="AN20" s="27">
        <f>IFERROR(J20/Y20,"N.A.")</f>
        <v>0</v>
      </c>
      <c r="AO20" s="28"/>
      <c r="AP20" s="27">
        <f>IFERROR(L20/AA20,"N.A.")</f>
        <v>2438</v>
      </c>
      <c r="AQ20" s="28"/>
      <c r="AR20" s="16">
        <f>IFERROR(N20/AC20, "N.A.")</f>
        <v>2438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2542575</v>
      </c>
      <c r="G27" s="2"/>
      <c r="H27" s="2">
        <v>781560</v>
      </c>
      <c r="I27" s="2"/>
      <c r="J27" s="2"/>
      <c r="K27" s="2"/>
      <c r="L27" s="1">
        <f>B27+D27+F27+H27+J27</f>
        <v>3324135</v>
      </c>
      <c r="M27" s="13">
        <f>C27+E27+G27+I27+K27</f>
        <v>0</v>
      </c>
      <c r="N27" s="14">
        <f>L27+M27</f>
        <v>3324135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334</v>
      </c>
      <c r="V27" s="2">
        <v>0</v>
      </c>
      <c r="W27" s="2">
        <v>501</v>
      </c>
      <c r="X27" s="2">
        <v>0</v>
      </c>
      <c r="Y27" s="2">
        <v>0</v>
      </c>
      <c r="Z27" s="2">
        <v>0</v>
      </c>
      <c r="AA27" s="1">
        <f>Q27+S27+U27+W27+Y27</f>
        <v>835</v>
      </c>
      <c r="AB27" s="13">
        <f>R27+T27+V27+X27+Z27</f>
        <v>0</v>
      </c>
      <c r="AC27" s="14">
        <f>AA27+AB27</f>
        <v>835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7612.5</v>
      </c>
      <c r="AK27" s="2" t="str">
        <f t="shared" si="15"/>
        <v>N.A.</v>
      </c>
      <c r="AL27" s="2">
        <f t="shared" si="15"/>
        <v>1560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3981</v>
      </c>
      <c r="AQ27" s="13" t="str">
        <f t="shared" si="15"/>
        <v>N.A.</v>
      </c>
      <c r="AR27" s="14">
        <f t="shared" si="15"/>
        <v>3981</v>
      </c>
    </row>
    <row r="28" spans="1:44" ht="15" customHeight="1" thickBot="1" x14ac:dyDescent="0.3">
      <c r="A28" s="3" t="s">
        <v>13</v>
      </c>
      <c r="B28" s="2">
        <v>233800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233800</v>
      </c>
      <c r="M28" s="13">
        <f t="shared" si="16"/>
        <v>0</v>
      </c>
      <c r="N28" s="14">
        <f t="shared" ref="N28:N30" si="17">L28+M28</f>
        <v>233800</v>
      </c>
      <c r="P28" s="3" t="s">
        <v>13</v>
      </c>
      <c r="Q28" s="2">
        <v>167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167</v>
      </c>
      <c r="AB28" s="13">
        <f t="shared" si="18"/>
        <v>0</v>
      </c>
      <c r="AC28" s="14">
        <f t="shared" ref="AC28:AC30" si="19">AA28+AB28</f>
        <v>167</v>
      </c>
      <c r="AE28" s="3" t="s">
        <v>13</v>
      </c>
      <c r="AF28" s="2">
        <f t="shared" ref="AF28:AF31" si="20">IFERROR(B28/Q28, "N.A.")</f>
        <v>1400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1400</v>
      </c>
      <c r="AQ28" s="13" t="str">
        <f t="shared" si="15"/>
        <v>N.A.</v>
      </c>
      <c r="AR28" s="14">
        <f t="shared" si="15"/>
        <v>1400</v>
      </c>
    </row>
    <row r="29" spans="1:44" ht="15" customHeight="1" thickBot="1" x14ac:dyDescent="0.3">
      <c r="A29" s="3" t="s">
        <v>14</v>
      </c>
      <c r="B29" s="2">
        <v>1436200</v>
      </c>
      <c r="C29" s="2">
        <v>2018195</v>
      </c>
      <c r="D29" s="2"/>
      <c r="E29" s="2"/>
      <c r="F29" s="2"/>
      <c r="G29" s="2">
        <v>359050</v>
      </c>
      <c r="H29" s="2"/>
      <c r="I29" s="2"/>
      <c r="J29" s="2"/>
      <c r="K29" s="2"/>
      <c r="L29" s="1">
        <f t="shared" si="16"/>
        <v>1436200</v>
      </c>
      <c r="M29" s="13">
        <f t="shared" si="16"/>
        <v>2377245</v>
      </c>
      <c r="N29" s="14">
        <f t="shared" si="17"/>
        <v>3813445</v>
      </c>
      <c r="P29" s="3" t="s">
        <v>14</v>
      </c>
      <c r="Q29" s="2">
        <v>334</v>
      </c>
      <c r="R29" s="2">
        <v>668</v>
      </c>
      <c r="S29" s="2">
        <v>0</v>
      </c>
      <c r="T29" s="2">
        <v>0</v>
      </c>
      <c r="U29" s="2">
        <v>0</v>
      </c>
      <c r="V29" s="2">
        <v>167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334</v>
      </c>
      <c r="AB29" s="13">
        <f t="shared" si="18"/>
        <v>835</v>
      </c>
      <c r="AC29" s="14">
        <f t="shared" si="19"/>
        <v>1169</v>
      </c>
      <c r="AE29" s="3" t="s">
        <v>14</v>
      </c>
      <c r="AF29" s="2">
        <f t="shared" si="20"/>
        <v>4300</v>
      </c>
      <c r="AG29" s="2">
        <f t="shared" si="15"/>
        <v>3021.25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2150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4300</v>
      </c>
      <c r="AQ29" s="13">
        <f t="shared" si="15"/>
        <v>2847</v>
      </c>
      <c r="AR29" s="14">
        <f t="shared" si="15"/>
        <v>3262.1428571428573</v>
      </c>
    </row>
    <row r="30" spans="1:44" ht="15" customHeight="1" thickBot="1" x14ac:dyDescent="0.3">
      <c r="A30" s="3" t="s">
        <v>15</v>
      </c>
      <c r="B30" s="2">
        <v>430860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430860</v>
      </c>
      <c r="M30" s="13">
        <f t="shared" si="16"/>
        <v>0</v>
      </c>
      <c r="N30" s="14">
        <f t="shared" si="17"/>
        <v>430860</v>
      </c>
      <c r="P30" s="3" t="s">
        <v>15</v>
      </c>
      <c r="Q30" s="2">
        <v>167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835</v>
      </c>
      <c r="X30" s="2">
        <v>0</v>
      </c>
      <c r="Y30" s="2">
        <v>668</v>
      </c>
      <c r="Z30" s="2">
        <v>0</v>
      </c>
      <c r="AA30" s="1">
        <f t="shared" si="18"/>
        <v>1670</v>
      </c>
      <c r="AB30" s="13">
        <f t="shared" si="18"/>
        <v>0</v>
      </c>
      <c r="AC30" s="17">
        <f t="shared" si="19"/>
        <v>1670</v>
      </c>
      <c r="AE30" s="3" t="s">
        <v>15</v>
      </c>
      <c r="AF30" s="2">
        <f t="shared" si="20"/>
        <v>2580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258</v>
      </c>
      <c r="AQ30" s="13" t="str">
        <f t="shared" si="15"/>
        <v>N.A.</v>
      </c>
      <c r="AR30" s="14">
        <f t="shared" si="15"/>
        <v>258</v>
      </c>
    </row>
    <row r="31" spans="1:44" ht="15" customHeight="1" thickBot="1" x14ac:dyDescent="0.3">
      <c r="A31" s="4" t="s">
        <v>16</v>
      </c>
      <c r="B31" s="2">
        <v>2100860</v>
      </c>
      <c r="C31" s="2">
        <v>2018195</v>
      </c>
      <c r="D31" s="2"/>
      <c r="E31" s="2"/>
      <c r="F31" s="2">
        <v>2542575</v>
      </c>
      <c r="G31" s="2">
        <v>359050</v>
      </c>
      <c r="H31" s="2">
        <v>781560</v>
      </c>
      <c r="I31" s="2"/>
      <c r="J31" s="2">
        <v>0</v>
      </c>
      <c r="K31" s="2"/>
      <c r="L31" s="1">
        <f t="shared" ref="L31" si="21">B31+D31+F31+H31+J31</f>
        <v>5424995</v>
      </c>
      <c r="M31" s="13">
        <f t="shared" ref="M31" si="22">C31+E31+G31+I31+K31</f>
        <v>2377245</v>
      </c>
      <c r="N31" s="17">
        <f t="shared" ref="N31" si="23">L31+M31</f>
        <v>7802240</v>
      </c>
      <c r="P31" s="4" t="s">
        <v>16</v>
      </c>
      <c r="Q31" s="2">
        <v>668</v>
      </c>
      <c r="R31" s="2">
        <v>668</v>
      </c>
      <c r="S31" s="2">
        <v>0</v>
      </c>
      <c r="T31" s="2">
        <v>0</v>
      </c>
      <c r="U31" s="2">
        <v>334</v>
      </c>
      <c r="V31" s="2">
        <v>167</v>
      </c>
      <c r="W31" s="2">
        <v>1336</v>
      </c>
      <c r="X31" s="2">
        <v>0</v>
      </c>
      <c r="Y31" s="2">
        <v>668</v>
      </c>
      <c r="Z31" s="2">
        <v>0</v>
      </c>
      <c r="AA31" s="1">
        <f t="shared" ref="AA31" si="24">Q31+S31+U31+W31+Y31</f>
        <v>3006</v>
      </c>
      <c r="AB31" s="13">
        <f t="shared" ref="AB31" si="25">R31+T31+V31+X31+Z31</f>
        <v>835</v>
      </c>
      <c r="AC31" s="14">
        <f t="shared" ref="AC31" si="26">AA31+AB31</f>
        <v>3841</v>
      </c>
      <c r="AE31" s="4" t="s">
        <v>16</v>
      </c>
      <c r="AF31" s="2">
        <f t="shared" si="20"/>
        <v>3145</v>
      </c>
      <c r="AG31" s="2">
        <f t="shared" si="15"/>
        <v>3021.25</v>
      </c>
      <c r="AH31" s="2" t="str">
        <f t="shared" si="15"/>
        <v>N.A.</v>
      </c>
      <c r="AI31" s="2" t="str">
        <f t="shared" si="15"/>
        <v>N.A.</v>
      </c>
      <c r="AJ31" s="2">
        <f t="shared" si="15"/>
        <v>7612.5</v>
      </c>
      <c r="AK31" s="2">
        <f t="shared" si="15"/>
        <v>2150</v>
      </c>
      <c r="AL31" s="2">
        <f t="shared" si="15"/>
        <v>585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1804.7222222222222</v>
      </c>
      <c r="AQ31" s="13">
        <f t="shared" ref="AQ31" si="28">IFERROR(M31/AB31, "N.A.")</f>
        <v>2847</v>
      </c>
      <c r="AR31" s="14">
        <f t="shared" ref="AR31" si="29">IFERROR(N31/AC31, "N.A.")</f>
        <v>2031.304347826087</v>
      </c>
    </row>
    <row r="32" spans="1:44" ht="15" customHeight="1" thickBot="1" x14ac:dyDescent="0.3">
      <c r="A32" s="5" t="s">
        <v>0</v>
      </c>
      <c r="B32" s="24">
        <f>B31+C31</f>
        <v>4119055</v>
      </c>
      <c r="C32" s="26"/>
      <c r="D32" s="24">
        <f>D31+E31</f>
        <v>0</v>
      </c>
      <c r="E32" s="26"/>
      <c r="F32" s="24">
        <f>F31+G31</f>
        <v>2901625</v>
      </c>
      <c r="G32" s="26"/>
      <c r="H32" s="24">
        <f>H31+I31</f>
        <v>781560</v>
      </c>
      <c r="I32" s="26"/>
      <c r="J32" s="24">
        <f>J31+K31</f>
        <v>0</v>
      </c>
      <c r="K32" s="26"/>
      <c r="L32" s="24">
        <f>L31+M31</f>
        <v>7802240</v>
      </c>
      <c r="M32" s="25"/>
      <c r="N32" s="18">
        <f>B32+D32+F32+H32+J32</f>
        <v>7802240</v>
      </c>
      <c r="P32" s="5" t="s">
        <v>0</v>
      </c>
      <c r="Q32" s="24">
        <f>Q31+R31</f>
        <v>1336</v>
      </c>
      <c r="R32" s="26"/>
      <c r="S32" s="24">
        <f>S31+T31</f>
        <v>0</v>
      </c>
      <c r="T32" s="26"/>
      <c r="U32" s="24">
        <f>U31+V31</f>
        <v>501</v>
      </c>
      <c r="V32" s="26"/>
      <c r="W32" s="24">
        <f>W31+X31</f>
        <v>1336</v>
      </c>
      <c r="X32" s="26"/>
      <c r="Y32" s="24">
        <f>Y31+Z31</f>
        <v>668</v>
      </c>
      <c r="Z32" s="26"/>
      <c r="AA32" s="24">
        <f>AA31+AB31</f>
        <v>3841</v>
      </c>
      <c r="AB32" s="26"/>
      <c r="AC32" s="19">
        <f>Q32+S32+U32+W32+Y32</f>
        <v>3841</v>
      </c>
      <c r="AE32" s="5" t="s">
        <v>0</v>
      </c>
      <c r="AF32" s="27">
        <f>IFERROR(B32/Q32,"N.A.")</f>
        <v>3083.125</v>
      </c>
      <c r="AG32" s="28"/>
      <c r="AH32" s="27" t="str">
        <f>IFERROR(D32/S32,"N.A.")</f>
        <v>N.A.</v>
      </c>
      <c r="AI32" s="28"/>
      <c r="AJ32" s="27">
        <f>IFERROR(F32/U32,"N.A.")</f>
        <v>5791.666666666667</v>
      </c>
      <c r="AK32" s="28"/>
      <c r="AL32" s="27">
        <f>IFERROR(H32/W32,"N.A.")</f>
        <v>585</v>
      </c>
      <c r="AM32" s="28"/>
      <c r="AN32" s="27">
        <f>IFERROR(J32/Y32,"N.A.")</f>
        <v>0</v>
      </c>
      <c r="AO32" s="28"/>
      <c r="AP32" s="27">
        <f>IFERROR(L32/AA32,"N.A.")</f>
        <v>2031.304347826087</v>
      </c>
      <c r="AQ32" s="28"/>
      <c r="AR32" s="16">
        <f>IFERROR(N32/AC32, "N.A.")</f>
        <v>2031.304347826087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71810</v>
      </c>
      <c r="C39" s="2"/>
      <c r="D39" s="2"/>
      <c r="E39" s="2"/>
      <c r="F39" s="2"/>
      <c r="G39" s="2"/>
      <c r="H39" s="2">
        <v>400800</v>
      </c>
      <c r="I39" s="2"/>
      <c r="J39" s="2">
        <v>0</v>
      </c>
      <c r="K39" s="2"/>
      <c r="L39" s="1">
        <f>B39+D39+F39+H39+J39</f>
        <v>472610</v>
      </c>
      <c r="M39" s="13">
        <f>C39+E39+G39+I39+K39</f>
        <v>0</v>
      </c>
      <c r="N39" s="14">
        <f>L39+M39</f>
        <v>472610</v>
      </c>
      <c r="P39" s="3" t="s">
        <v>12</v>
      </c>
      <c r="Q39" s="2">
        <v>167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334</v>
      </c>
      <c r="X39" s="2">
        <v>0</v>
      </c>
      <c r="Y39" s="2">
        <v>167</v>
      </c>
      <c r="Z39" s="2">
        <v>0</v>
      </c>
      <c r="AA39" s="1">
        <f>Q39+S39+U39+W39+Y39</f>
        <v>668</v>
      </c>
      <c r="AB39" s="13">
        <f>R39+T39+V39+X39+Z39</f>
        <v>0</v>
      </c>
      <c r="AC39" s="14">
        <f>AA39+AB39</f>
        <v>668</v>
      </c>
      <c r="AE39" s="3" t="s">
        <v>12</v>
      </c>
      <c r="AF39" s="2">
        <f>IFERROR(B39/Q39, "N.A.")</f>
        <v>430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1200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707.5</v>
      </c>
      <c r="AQ39" s="13" t="str">
        <f t="shared" si="30"/>
        <v>N.A.</v>
      </c>
      <c r="AR39" s="14">
        <f t="shared" si="30"/>
        <v>707.5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764859.99999999988</v>
      </c>
      <c r="C41" s="2">
        <v>5010000</v>
      </c>
      <c r="D41" s="2"/>
      <c r="E41" s="2"/>
      <c r="F41" s="2"/>
      <c r="G41" s="2"/>
      <c r="H41" s="2"/>
      <c r="I41" s="2">
        <v>200400</v>
      </c>
      <c r="J41" s="2">
        <v>0</v>
      </c>
      <c r="K41" s="2"/>
      <c r="L41" s="1">
        <f t="shared" si="31"/>
        <v>764859.99999999988</v>
      </c>
      <c r="M41" s="13">
        <f t="shared" si="31"/>
        <v>5210400</v>
      </c>
      <c r="N41" s="14">
        <f t="shared" si="32"/>
        <v>5975260</v>
      </c>
      <c r="P41" s="3" t="s">
        <v>14</v>
      </c>
      <c r="Q41" s="2">
        <v>501</v>
      </c>
      <c r="R41" s="2">
        <v>334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167</v>
      </c>
      <c r="Y41" s="2">
        <v>167</v>
      </c>
      <c r="Z41" s="2">
        <v>0</v>
      </c>
      <c r="AA41" s="1">
        <f t="shared" si="33"/>
        <v>668</v>
      </c>
      <c r="AB41" s="13">
        <f t="shared" si="33"/>
        <v>501</v>
      </c>
      <c r="AC41" s="14">
        <f t="shared" si="34"/>
        <v>1169</v>
      </c>
      <c r="AE41" s="3" t="s">
        <v>14</v>
      </c>
      <c r="AF41" s="2">
        <f t="shared" si="35"/>
        <v>1526.6666666666665</v>
      </c>
      <c r="AG41" s="2">
        <f t="shared" si="30"/>
        <v>15000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1200</v>
      </c>
      <c r="AN41" s="2">
        <f t="shared" si="30"/>
        <v>0</v>
      </c>
      <c r="AO41" s="2" t="str">
        <f t="shared" si="30"/>
        <v>N.A.</v>
      </c>
      <c r="AP41" s="15">
        <f t="shared" si="30"/>
        <v>1144.9999999999998</v>
      </c>
      <c r="AQ41" s="13">
        <f t="shared" si="30"/>
        <v>10400</v>
      </c>
      <c r="AR41" s="14">
        <f t="shared" si="30"/>
        <v>5111.4285714285716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167</v>
      </c>
      <c r="X42" s="2">
        <v>0</v>
      </c>
      <c r="Y42" s="2">
        <v>0</v>
      </c>
      <c r="Z42" s="2">
        <v>0</v>
      </c>
      <c r="AA42" s="1">
        <f t="shared" si="33"/>
        <v>167</v>
      </c>
      <c r="AB42" s="13">
        <f t="shared" si="33"/>
        <v>0</v>
      </c>
      <c r="AC42" s="14">
        <f t="shared" si="34"/>
        <v>167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836670</v>
      </c>
      <c r="C43" s="2">
        <v>5010000</v>
      </c>
      <c r="D43" s="2"/>
      <c r="E43" s="2"/>
      <c r="F43" s="2"/>
      <c r="G43" s="2"/>
      <c r="H43" s="2">
        <v>400800</v>
      </c>
      <c r="I43" s="2">
        <v>200400</v>
      </c>
      <c r="J43" s="2">
        <v>0</v>
      </c>
      <c r="K43" s="2"/>
      <c r="L43" s="1">
        <f t="shared" ref="L43" si="36">B43+D43+F43+H43+J43</f>
        <v>1237470</v>
      </c>
      <c r="M43" s="13">
        <f t="shared" ref="M43" si="37">C43+E43+G43+I43+K43</f>
        <v>5210400</v>
      </c>
      <c r="N43" s="17">
        <f t="shared" ref="N43" si="38">L43+M43</f>
        <v>6447870</v>
      </c>
      <c r="P43" s="4" t="s">
        <v>16</v>
      </c>
      <c r="Q43" s="2">
        <v>668</v>
      </c>
      <c r="R43" s="2">
        <v>334</v>
      </c>
      <c r="S43" s="2">
        <v>0</v>
      </c>
      <c r="T43" s="2">
        <v>0</v>
      </c>
      <c r="U43" s="2">
        <v>0</v>
      </c>
      <c r="V43" s="2">
        <v>0</v>
      </c>
      <c r="W43" s="2">
        <v>501</v>
      </c>
      <c r="X43" s="2">
        <v>167</v>
      </c>
      <c r="Y43" s="2">
        <v>334</v>
      </c>
      <c r="Z43" s="2">
        <v>0</v>
      </c>
      <c r="AA43" s="1">
        <f t="shared" ref="AA43" si="39">Q43+S43+U43+W43+Y43</f>
        <v>1503</v>
      </c>
      <c r="AB43" s="13">
        <f t="shared" ref="AB43" si="40">R43+T43+V43+X43+Z43</f>
        <v>501</v>
      </c>
      <c r="AC43" s="17">
        <f t="shared" ref="AC43" si="41">AA43+AB43</f>
        <v>2004</v>
      </c>
      <c r="AE43" s="4" t="s">
        <v>16</v>
      </c>
      <c r="AF43" s="2">
        <f t="shared" si="35"/>
        <v>1252.5</v>
      </c>
      <c r="AG43" s="2">
        <f t="shared" si="30"/>
        <v>15000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800</v>
      </c>
      <c r="AM43" s="2">
        <f t="shared" si="30"/>
        <v>1200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823.33333333333337</v>
      </c>
      <c r="AQ43" s="13">
        <f t="shared" ref="AQ43" si="43">IFERROR(M43/AB43, "N.A.")</f>
        <v>10400</v>
      </c>
      <c r="AR43" s="14">
        <f t="shared" ref="AR43" si="44">IFERROR(N43/AC43, "N.A.")</f>
        <v>3217.5</v>
      </c>
    </row>
    <row r="44" spans="1:44" ht="15" customHeight="1" thickBot="1" x14ac:dyDescent="0.3">
      <c r="A44" s="5" t="s">
        <v>0</v>
      </c>
      <c r="B44" s="24">
        <f>B43+C43</f>
        <v>5846670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601200</v>
      </c>
      <c r="I44" s="26"/>
      <c r="J44" s="24">
        <f>J43+K43</f>
        <v>0</v>
      </c>
      <c r="K44" s="26"/>
      <c r="L44" s="24">
        <f>L43+M43</f>
        <v>6447870</v>
      </c>
      <c r="M44" s="25"/>
      <c r="N44" s="18">
        <f>B44+D44+F44+H44+J44</f>
        <v>6447870</v>
      </c>
      <c r="P44" s="5" t="s">
        <v>0</v>
      </c>
      <c r="Q44" s="24">
        <f>Q43+R43</f>
        <v>1002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668</v>
      </c>
      <c r="X44" s="26"/>
      <c r="Y44" s="24">
        <f>Y43+Z43</f>
        <v>334</v>
      </c>
      <c r="Z44" s="26"/>
      <c r="AA44" s="24">
        <f>AA43+AB43</f>
        <v>2004</v>
      </c>
      <c r="AB44" s="25"/>
      <c r="AC44" s="18">
        <f>Q44+S44+U44+W44+Y44</f>
        <v>2004</v>
      </c>
      <c r="AE44" s="5" t="s">
        <v>0</v>
      </c>
      <c r="AF44" s="27">
        <f>IFERROR(B44/Q44,"N.A.")</f>
        <v>5835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900</v>
      </c>
      <c r="AM44" s="28"/>
      <c r="AN44" s="27">
        <f>IFERROR(J44/Y44,"N.A.")</f>
        <v>0</v>
      </c>
      <c r="AO44" s="28"/>
      <c r="AP44" s="27">
        <f>IFERROR(L44/AA44,"N.A.")</f>
        <v>3217.5</v>
      </c>
      <c r="AQ44" s="28"/>
      <c r="AR44" s="16">
        <f>IFERROR(N44/AC44, "N.A.")</f>
        <v>3217.5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700350</v>
      </c>
      <c r="C15" s="2"/>
      <c r="D15" s="2">
        <v>612750</v>
      </c>
      <c r="E15" s="2"/>
      <c r="F15" s="2">
        <v>1922100</v>
      </c>
      <c r="G15" s="2"/>
      <c r="H15" s="2">
        <v>4216459</v>
      </c>
      <c r="I15" s="2"/>
      <c r="J15" s="2">
        <v>0</v>
      </c>
      <c r="K15" s="2"/>
      <c r="L15" s="1">
        <f>B15+D15+F15+H15+J15</f>
        <v>7451659</v>
      </c>
      <c r="M15" s="13">
        <f>C15+E15+G15+I15+K15</f>
        <v>0</v>
      </c>
      <c r="N15" s="14">
        <f>L15+M15</f>
        <v>7451659</v>
      </c>
      <c r="P15" s="3" t="s">
        <v>12</v>
      </c>
      <c r="Q15" s="2">
        <v>393</v>
      </c>
      <c r="R15" s="2">
        <v>0</v>
      </c>
      <c r="S15" s="2">
        <v>283</v>
      </c>
      <c r="T15" s="2">
        <v>0</v>
      </c>
      <c r="U15" s="2">
        <v>149</v>
      </c>
      <c r="V15" s="2">
        <v>0</v>
      </c>
      <c r="W15" s="2">
        <v>2430</v>
      </c>
      <c r="X15" s="2">
        <v>0</v>
      </c>
      <c r="Y15" s="2">
        <v>149</v>
      </c>
      <c r="Z15" s="2">
        <v>0</v>
      </c>
      <c r="AA15" s="1">
        <f>Q15+S15+U15+W15+Y15</f>
        <v>3404</v>
      </c>
      <c r="AB15" s="13">
        <f>R15+T15+V15+X15+Z15</f>
        <v>0</v>
      </c>
      <c r="AC15" s="14">
        <f>AA15+AB15</f>
        <v>3404</v>
      </c>
      <c r="AE15" s="3" t="s">
        <v>12</v>
      </c>
      <c r="AF15" s="2">
        <f>IFERROR(B15/Q15, "N.A.")</f>
        <v>1782.0610687022902</v>
      </c>
      <c r="AG15" s="2" t="str">
        <f t="shared" ref="AG15:AR19" si="0">IFERROR(C15/R15, "N.A.")</f>
        <v>N.A.</v>
      </c>
      <c r="AH15" s="2">
        <f t="shared" si="0"/>
        <v>2165.1943462897525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1735.1683127572016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2189.0890129259697</v>
      </c>
      <c r="AQ15" s="13" t="str">
        <f t="shared" si="0"/>
        <v>N.A.</v>
      </c>
      <c r="AR15" s="14">
        <f t="shared" si="0"/>
        <v>2189.0890129259697</v>
      </c>
    </row>
    <row r="16" spans="1:44" ht="15" customHeight="1" thickBot="1" x14ac:dyDescent="0.3">
      <c r="A16" s="3" t="s">
        <v>13</v>
      </c>
      <c r="B16" s="2">
        <v>485040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485040</v>
      </c>
      <c r="M16" s="13">
        <f t="shared" si="1"/>
        <v>0</v>
      </c>
      <c r="N16" s="14">
        <f t="shared" ref="N16:N18" si="2">L16+M16</f>
        <v>485040</v>
      </c>
      <c r="P16" s="3" t="s">
        <v>13</v>
      </c>
      <c r="Q16" s="2">
        <v>188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188</v>
      </c>
      <c r="AB16" s="13">
        <f t="shared" si="3"/>
        <v>0</v>
      </c>
      <c r="AC16" s="14">
        <f t="shared" ref="AC16:AC18" si="4">AA16+AB16</f>
        <v>188</v>
      </c>
      <c r="AE16" s="3" t="s">
        <v>13</v>
      </c>
      <c r="AF16" s="2">
        <f t="shared" ref="AF16:AF19" si="5">IFERROR(B16/Q16, "N.A.")</f>
        <v>2580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2580</v>
      </c>
      <c r="AQ16" s="13" t="str">
        <f t="shared" si="0"/>
        <v>N.A.</v>
      </c>
      <c r="AR16" s="14">
        <f t="shared" si="0"/>
        <v>2580</v>
      </c>
    </row>
    <row r="17" spans="1:44" ht="15" customHeight="1" thickBot="1" x14ac:dyDescent="0.3">
      <c r="A17" s="3" t="s">
        <v>14</v>
      </c>
      <c r="B17" s="2">
        <v>11506724</v>
      </c>
      <c r="C17" s="2">
        <v>8581920</v>
      </c>
      <c r="D17" s="2"/>
      <c r="E17" s="2"/>
      <c r="F17" s="2"/>
      <c r="G17" s="2"/>
      <c r="H17" s="2"/>
      <c r="I17" s="2">
        <v>0</v>
      </c>
      <c r="J17" s="2">
        <v>0</v>
      </c>
      <c r="K17" s="2"/>
      <c r="L17" s="1">
        <f t="shared" si="1"/>
        <v>11506724</v>
      </c>
      <c r="M17" s="13">
        <f t="shared" si="1"/>
        <v>8581920</v>
      </c>
      <c r="N17" s="14">
        <f t="shared" si="2"/>
        <v>20088644</v>
      </c>
      <c r="P17" s="3" t="s">
        <v>14</v>
      </c>
      <c r="Q17" s="2">
        <v>3559</v>
      </c>
      <c r="R17" s="2">
        <v>1730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149</v>
      </c>
      <c r="Y17" s="2">
        <v>298</v>
      </c>
      <c r="Z17" s="2">
        <v>0</v>
      </c>
      <c r="AA17" s="1">
        <f t="shared" si="3"/>
        <v>3857</v>
      </c>
      <c r="AB17" s="13">
        <f t="shared" si="3"/>
        <v>1879</v>
      </c>
      <c r="AC17" s="14">
        <f t="shared" si="4"/>
        <v>5736</v>
      </c>
      <c r="AE17" s="3" t="s">
        <v>14</v>
      </c>
      <c r="AF17" s="2">
        <f t="shared" si="5"/>
        <v>3233.1340264119135</v>
      </c>
      <c r="AG17" s="2">
        <f t="shared" si="0"/>
        <v>4960.6473988439302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2983.3352346383199</v>
      </c>
      <c r="AQ17" s="13">
        <f t="shared" si="0"/>
        <v>4567.2804683342201</v>
      </c>
      <c r="AR17" s="14">
        <f t="shared" si="0"/>
        <v>3502.2043235704323</v>
      </c>
    </row>
    <row r="18" spans="1:44" ht="15" customHeight="1" thickBot="1" x14ac:dyDescent="0.3">
      <c r="A18" s="3" t="s">
        <v>15</v>
      </c>
      <c r="B18" s="2">
        <v>1879100</v>
      </c>
      <c r="C18" s="2"/>
      <c r="D18" s="2"/>
      <c r="E18" s="2"/>
      <c r="F18" s="2"/>
      <c r="G18" s="2">
        <v>1348050</v>
      </c>
      <c r="H18" s="2">
        <v>919125</v>
      </c>
      <c r="I18" s="2"/>
      <c r="J18" s="2">
        <v>0</v>
      </c>
      <c r="K18" s="2"/>
      <c r="L18" s="1">
        <f t="shared" si="1"/>
        <v>2798225</v>
      </c>
      <c r="M18" s="13">
        <f t="shared" si="1"/>
        <v>1348050</v>
      </c>
      <c r="N18" s="14">
        <f t="shared" si="2"/>
        <v>4146275</v>
      </c>
      <c r="P18" s="3" t="s">
        <v>15</v>
      </c>
      <c r="Q18" s="2">
        <v>475</v>
      </c>
      <c r="R18" s="2">
        <v>0</v>
      </c>
      <c r="S18" s="2">
        <v>0</v>
      </c>
      <c r="T18" s="2">
        <v>0</v>
      </c>
      <c r="U18" s="2">
        <v>0</v>
      </c>
      <c r="V18" s="2">
        <v>190</v>
      </c>
      <c r="W18" s="2">
        <v>2847</v>
      </c>
      <c r="X18" s="2">
        <v>0</v>
      </c>
      <c r="Y18" s="2">
        <v>376</v>
      </c>
      <c r="Z18" s="2">
        <v>0</v>
      </c>
      <c r="AA18" s="1">
        <f t="shared" si="3"/>
        <v>3698</v>
      </c>
      <c r="AB18" s="13">
        <f t="shared" si="3"/>
        <v>190</v>
      </c>
      <c r="AC18" s="17">
        <f t="shared" si="4"/>
        <v>3888</v>
      </c>
      <c r="AE18" s="3" t="s">
        <v>15</v>
      </c>
      <c r="AF18" s="2">
        <f t="shared" si="5"/>
        <v>3956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7095</v>
      </c>
      <c r="AL18" s="2">
        <f t="shared" si="0"/>
        <v>322.83983140147524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756.68604651162786</v>
      </c>
      <c r="AQ18" s="13">
        <f t="shared" si="0"/>
        <v>7095</v>
      </c>
      <c r="AR18" s="14">
        <f t="shared" si="0"/>
        <v>1066.4287551440329</v>
      </c>
    </row>
    <row r="19" spans="1:44" ht="15" customHeight="1" thickBot="1" x14ac:dyDescent="0.3">
      <c r="A19" s="4" t="s">
        <v>16</v>
      </c>
      <c r="B19" s="2">
        <v>14571214</v>
      </c>
      <c r="C19" s="2">
        <v>8581920</v>
      </c>
      <c r="D19" s="2">
        <v>612750</v>
      </c>
      <c r="E19" s="2"/>
      <c r="F19" s="2">
        <v>1922100</v>
      </c>
      <c r="G19" s="2">
        <v>1348050</v>
      </c>
      <c r="H19" s="2">
        <v>5135584</v>
      </c>
      <c r="I19" s="2">
        <v>0</v>
      </c>
      <c r="J19" s="2">
        <v>0</v>
      </c>
      <c r="K19" s="2"/>
      <c r="L19" s="1">
        <f t="shared" ref="L19" si="6">B19+D19+F19+H19+J19</f>
        <v>22241648</v>
      </c>
      <c r="M19" s="13">
        <f t="shared" ref="M19" si="7">C19+E19+G19+I19+K19</f>
        <v>9929970</v>
      </c>
      <c r="N19" s="17">
        <f t="shared" ref="N19" si="8">L19+M19</f>
        <v>32171618</v>
      </c>
      <c r="P19" s="4" t="s">
        <v>16</v>
      </c>
      <c r="Q19" s="2">
        <v>4615</v>
      </c>
      <c r="R19" s="2">
        <v>1730</v>
      </c>
      <c r="S19" s="2">
        <v>283</v>
      </c>
      <c r="T19" s="2">
        <v>0</v>
      </c>
      <c r="U19" s="2">
        <v>149</v>
      </c>
      <c r="V19" s="2">
        <v>190</v>
      </c>
      <c r="W19" s="2">
        <v>5277</v>
      </c>
      <c r="X19" s="2">
        <v>149</v>
      </c>
      <c r="Y19" s="2">
        <v>823</v>
      </c>
      <c r="Z19" s="2">
        <v>0</v>
      </c>
      <c r="AA19" s="1">
        <f t="shared" ref="AA19" si="9">Q19+S19+U19+W19+Y19</f>
        <v>11147</v>
      </c>
      <c r="AB19" s="13">
        <f t="shared" ref="AB19" si="10">R19+T19+V19+X19+Z19</f>
        <v>2069</v>
      </c>
      <c r="AC19" s="14">
        <f t="shared" ref="AC19" si="11">AA19+AB19</f>
        <v>13216</v>
      </c>
      <c r="AE19" s="4" t="s">
        <v>16</v>
      </c>
      <c r="AF19" s="2">
        <f t="shared" si="5"/>
        <v>3157.3594799566631</v>
      </c>
      <c r="AG19" s="2">
        <f t="shared" si="0"/>
        <v>4960.6473988439302</v>
      </c>
      <c r="AH19" s="2">
        <f t="shared" si="0"/>
        <v>2165.1943462897525</v>
      </c>
      <c r="AI19" s="2" t="str">
        <f t="shared" si="0"/>
        <v>N.A.</v>
      </c>
      <c r="AJ19" s="2">
        <f t="shared" si="0"/>
        <v>12900</v>
      </c>
      <c r="AK19" s="2">
        <f t="shared" si="0"/>
        <v>7095</v>
      </c>
      <c r="AL19" s="2">
        <f t="shared" si="0"/>
        <v>973.20144021224178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1995.303489728178</v>
      </c>
      <c r="AQ19" s="13">
        <f t="shared" ref="AQ19" si="13">IFERROR(M19/AB19, "N.A.")</f>
        <v>4799.4055099081679</v>
      </c>
      <c r="AR19" s="14">
        <f t="shared" ref="AR19" si="14">IFERROR(N19/AC19, "N.A.")</f>
        <v>2434.2931295399517</v>
      </c>
    </row>
    <row r="20" spans="1:44" ht="15" customHeight="1" thickBot="1" x14ac:dyDescent="0.3">
      <c r="A20" s="5" t="s">
        <v>0</v>
      </c>
      <c r="B20" s="24">
        <f>B19+C19</f>
        <v>23153134</v>
      </c>
      <c r="C20" s="26"/>
      <c r="D20" s="24">
        <f>D19+E19</f>
        <v>612750</v>
      </c>
      <c r="E20" s="26"/>
      <c r="F20" s="24">
        <f>F19+G19</f>
        <v>3270150</v>
      </c>
      <c r="G20" s="26"/>
      <c r="H20" s="24">
        <f>H19+I19</f>
        <v>5135584</v>
      </c>
      <c r="I20" s="26"/>
      <c r="J20" s="24">
        <f>J19+K19</f>
        <v>0</v>
      </c>
      <c r="K20" s="26"/>
      <c r="L20" s="24">
        <f>L19+M19</f>
        <v>32171618</v>
      </c>
      <c r="M20" s="25"/>
      <c r="N20" s="18">
        <f>B20+D20+F20+H20+J20</f>
        <v>32171618</v>
      </c>
      <c r="P20" s="5" t="s">
        <v>0</v>
      </c>
      <c r="Q20" s="24">
        <f>Q19+R19</f>
        <v>6345</v>
      </c>
      <c r="R20" s="26"/>
      <c r="S20" s="24">
        <f>S19+T19</f>
        <v>283</v>
      </c>
      <c r="T20" s="26"/>
      <c r="U20" s="24">
        <f>U19+V19</f>
        <v>339</v>
      </c>
      <c r="V20" s="26"/>
      <c r="W20" s="24">
        <f>W19+X19</f>
        <v>5426</v>
      </c>
      <c r="X20" s="26"/>
      <c r="Y20" s="24">
        <f>Y19+Z19</f>
        <v>823</v>
      </c>
      <c r="Z20" s="26"/>
      <c r="AA20" s="24">
        <f>AA19+AB19</f>
        <v>13216</v>
      </c>
      <c r="AB20" s="26"/>
      <c r="AC20" s="19">
        <f>Q20+S20+U20+W20+Y20</f>
        <v>13216</v>
      </c>
      <c r="AE20" s="5" t="s">
        <v>0</v>
      </c>
      <c r="AF20" s="27">
        <f>IFERROR(B20/Q20,"N.A.")</f>
        <v>3649.0360914105595</v>
      </c>
      <c r="AG20" s="28"/>
      <c r="AH20" s="27">
        <f>IFERROR(D20/S20,"N.A.")</f>
        <v>2165.1943462897525</v>
      </c>
      <c r="AI20" s="28"/>
      <c r="AJ20" s="27">
        <f>IFERROR(F20/U20,"N.A.")</f>
        <v>9646.4601769911496</v>
      </c>
      <c r="AK20" s="28"/>
      <c r="AL20" s="27">
        <f>IFERROR(H20/W20,"N.A.")</f>
        <v>946.47696277183934</v>
      </c>
      <c r="AM20" s="28"/>
      <c r="AN20" s="27">
        <f>IFERROR(J20/Y20,"N.A.")</f>
        <v>0</v>
      </c>
      <c r="AO20" s="28"/>
      <c r="AP20" s="27">
        <f>IFERROR(L20/AA20,"N.A.")</f>
        <v>2434.2931295399517</v>
      </c>
      <c r="AQ20" s="28"/>
      <c r="AR20" s="16">
        <f>IFERROR(N20/AC20, "N.A.")</f>
        <v>2434.2931295399517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230652</v>
      </c>
      <c r="C27" s="2"/>
      <c r="D27" s="2">
        <v>612750</v>
      </c>
      <c r="E27" s="2"/>
      <c r="F27" s="2">
        <v>1922100</v>
      </c>
      <c r="G27" s="2"/>
      <c r="H27" s="2">
        <v>2489485</v>
      </c>
      <c r="I27" s="2"/>
      <c r="J27" s="2">
        <v>0</v>
      </c>
      <c r="K27" s="2"/>
      <c r="L27" s="1">
        <f>B27+D27+F27+H27+J27</f>
        <v>5254987</v>
      </c>
      <c r="M27" s="13">
        <f>C27+E27+G27+I27+K27</f>
        <v>0</v>
      </c>
      <c r="N27" s="14">
        <f>L27+M27</f>
        <v>5254987</v>
      </c>
      <c r="P27" s="3" t="s">
        <v>12</v>
      </c>
      <c r="Q27" s="2">
        <v>149</v>
      </c>
      <c r="R27" s="2">
        <v>0</v>
      </c>
      <c r="S27" s="2">
        <v>283</v>
      </c>
      <c r="T27" s="2">
        <v>0</v>
      </c>
      <c r="U27" s="2">
        <v>149</v>
      </c>
      <c r="V27" s="2">
        <v>0</v>
      </c>
      <c r="W27" s="2">
        <v>972</v>
      </c>
      <c r="X27" s="2">
        <v>0</v>
      </c>
      <c r="Y27" s="2">
        <v>149</v>
      </c>
      <c r="Z27" s="2">
        <v>0</v>
      </c>
      <c r="AA27" s="1">
        <f>Q27+S27+U27+W27+Y27</f>
        <v>1702</v>
      </c>
      <c r="AB27" s="13">
        <f>R27+T27+V27+X27+Z27</f>
        <v>0</v>
      </c>
      <c r="AC27" s="14">
        <f>AA27+AB27</f>
        <v>1702</v>
      </c>
      <c r="AE27" s="3" t="s">
        <v>12</v>
      </c>
      <c r="AF27" s="2">
        <f>IFERROR(B27/Q27, "N.A.")</f>
        <v>1548</v>
      </c>
      <c r="AG27" s="2" t="str">
        <f t="shared" ref="AG27:AR31" si="15">IFERROR(C27/R27, "N.A.")</f>
        <v>N.A.</v>
      </c>
      <c r="AH27" s="2">
        <f t="shared" si="15"/>
        <v>2165.1943462897525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2561.1985596707818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3087.53642773208</v>
      </c>
      <c r="AQ27" s="13" t="str">
        <f t="shared" si="15"/>
        <v>N.A.</v>
      </c>
      <c r="AR27" s="14">
        <f t="shared" si="15"/>
        <v>3087.53642773208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6670620</v>
      </c>
      <c r="C29" s="2">
        <v>5760120</v>
      </c>
      <c r="D29" s="2"/>
      <c r="E29" s="2"/>
      <c r="F29" s="2"/>
      <c r="G29" s="2"/>
      <c r="H29" s="2"/>
      <c r="I29" s="2">
        <v>0</v>
      </c>
      <c r="J29" s="2">
        <v>0</v>
      </c>
      <c r="K29" s="2"/>
      <c r="L29" s="1">
        <f t="shared" si="16"/>
        <v>6670620</v>
      </c>
      <c r="M29" s="13">
        <f t="shared" si="16"/>
        <v>5760120</v>
      </c>
      <c r="N29" s="14">
        <f t="shared" si="17"/>
        <v>12430740</v>
      </c>
      <c r="P29" s="3" t="s">
        <v>14</v>
      </c>
      <c r="Q29" s="2">
        <v>2244</v>
      </c>
      <c r="R29" s="2">
        <v>1054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149</v>
      </c>
      <c r="Y29" s="2">
        <v>149</v>
      </c>
      <c r="Z29" s="2">
        <v>0</v>
      </c>
      <c r="AA29" s="1">
        <f t="shared" si="18"/>
        <v>2393</v>
      </c>
      <c r="AB29" s="13">
        <f t="shared" si="18"/>
        <v>1203</v>
      </c>
      <c r="AC29" s="14">
        <f t="shared" si="19"/>
        <v>3596</v>
      </c>
      <c r="AE29" s="3" t="s">
        <v>14</v>
      </c>
      <c r="AF29" s="2">
        <f t="shared" si="20"/>
        <v>2972.6470588235293</v>
      </c>
      <c r="AG29" s="2">
        <f t="shared" si="15"/>
        <v>5465.0094876660341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2787.5553698286672</v>
      </c>
      <c r="AQ29" s="13">
        <f t="shared" si="15"/>
        <v>4788.1296758104736</v>
      </c>
      <c r="AR29" s="14">
        <f t="shared" si="15"/>
        <v>3456.8242491657397</v>
      </c>
    </row>
    <row r="30" spans="1:44" ht="15" customHeight="1" thickBot="1" x14ac:dyDescent="0.3">
      <c r="A30" s="3" t="s">
        <v>15</v>
      </c>
      <c r="B30" s="2">
        <v>1879100</v>
      </c>
      <c r="C30" s="2"/>
      <c r="D30" s="2"/>
      <c r="E30" s="2"/>
      <c r="F30" s="2"/>
      <c r="G30" s="2">
        <v>1348050</v>
      </c>
      <c r="H30" s="2">
        <v>919125</v>
      </c>
      <c r="I30" s="2"/>
      <c r="J30" s="2">
        <v>0</v>
      </c>
      <c r="K30" s="2"/>
      <c r="L30" s="1">
        <f t="shared" si="16"/>
        <v>2798225</v>
      </c>
      <c r="M30" s="13">
        <f t="shared" si="16"/>
        <v>1348050</v>
      </c>
      <c r="N30" s="14">
        <f t="shared" si="17"/>
        <v>4146275</v>
      </c>
      <c r="P30" s="3" t="s">
        <v>15</v>
      </c>
      <c r="Q30" s="2">
        <v>475</v>
      </c>
      <c r="R30" s="2">
        <v>0</v>
      </c>
      <c r="S30" s="2">
        <v>0</v>
      </c>
      <c r="T30" s="2">
        <v>0</v>
      </c>
      <c r="U30" s="2">
        <v>0</v>
      </c>
      <c r="V30" s="2">
        <v>190</v>
      </c>
      <c r="W30" s="2">
        <v>2847</v>
      </c>
      <c r="X30" s="2">
        <v>0</v>
      </c>
      <c r="Y30" s="2">
        <v>376</v>
      </c>
      <c r="Z30" s="2">
        <v>0</v>
      </c>
      <c r="AA30" s="1">
        <f t="shared" si="18"/>
        <v>3698</v>
      </c>
      <c r="AB30" s="13">
        <f t="shared" si="18"/>
        <v>190</v>
      </c>
      <c r="AC30" s="17">
        <f t="shared" si="19"/>
        <v>3888</v>
      </c>
      <c r="AE30" s="3" t="s">
        <v>15</v>
      </c>
      <c r="AF30" s="2">
        <f t="shared" si="20"/>
        <v>3956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7095</v>
      </c>
      <c r="AL30" s="2">
        <f t="shared" si="15"/>
        <v>322.83983140147524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756.68604651162786</v>
      </c>
      <c r="AQ30" s="13">
        <f t="shared" si="15"/>
        <v>7095</v>
      </c>
      <c r="AR30" s="14">
        <f t="shared" si="15"/>
        <v>1066.4287551440329</v>
      </c>
    </row>
    <row r="31" spans="1:44" ht="15" customHeight="1" thickBot="1" x14ac:dyDescent="0.3">
      <c r="A31" s="4" t="s">
        <v>16</v>
      </c>
      <c r="B31" s="2">
        <v>8780372.0000000019</v>
      </c>
      <c r="C31" s="2">
        <v>5760120</v>
      </c>
      <c r="D31" s="2">
        <v>612750</v>
      </c>
      <c r="E31" s="2"/>
      <c r="F31" s="2">
        <v>1922100</v>
      </c>
      <c r="G31" s="2">
        <v>1348050</v>
      </c>
      <c r="H31" s="2">
        <v>3408610</v>
      </c>
      <c r="I31" s="2">
        <v>0</v>
      </c>
      <c r="J31" s="2">
        <v>0</v>
      </c>
      <c r="K31" s="2"/>
      <c r="L31" s="1">
        <f t="shared" ref="L31" si="21">B31+D31+F31+H31+J31</f>
        <v>14723832.000000002</v>
      </c>
      <c r="M31" s="13">
        <f t="shared" ref="M31" si="22">C31+E31+G31+I31+K31</f>
        <v>7108170</v>
      </c>
      <c r="N31" s="17">
        <f t="shared" ref="N31" si="23">L31+M31</f>
        <v>21832002</v>
      </c>
      <c r="P31" s="4" t="s">
        <v>16</v>
      </c>
      <c r="Q31" s="2">
        <v>2868</v>
      </c>
      <c r="R31" s="2">
        <v>1054</v>
      </c>
      <c r="S31" s="2">
        <v>283</v>
      </c>
      <c r="T31" s="2">
        <v>0</v>
      </c>
      <c r="U31" s="2">
        <v>149</v>
      </c>
      <c r="V31" s="2">
        <v>190</v>
      </c>
      <c r="W31" s="2">
        <v>3819</v>
      </c>
      <c r="X31" s="2">
        <v>149</v>
      </c>
      <c r="Y31" s="2">
        <v>674</v>
      </c>
      <c r="Z31" s="2">
        <v>0</v>
      </c>
      <c r="AA31" s="1">
        <f t="shared" ref="AA31" si="24">Q31+S31+U31+W31+Y31</f>
        <v>7793</v>
      </c>
      <c r="AB31" s="13">
        <f t="shared" ref="AB31" si="25">R31+T31+V31+X31+Z31</f>
        <v>1393</v>
      </c>
      <c r="AC31" s="14">
        <f t="shared" ref="AC31" si="26">AA31+AB31</f>
        <v>9186</v>
      </c>
      <c r="AE31" s="4" t="s">
        <v>16</v>
      </c>
      <c r="AF31" s="2">
        <f t="shared" si="20"/>
        <v>3061.4965132496518</v>
      </c>
      <c r="AG31" s="2">
        <f t="shared" si="15"/>
        <v>5465.0094876660341</v>
      </c>
      <c r="AH31" s="2">
        <f t="shared" si="15"/>
        <v>2165.1943462897525</v>
      </c>
      <c r="AI31" s="2" t="str">
        <f t="shared" si="15"/>
        <v>N.A.</v>
      </c>
      <c r="AJ31" s="2">
        <f t="shared" si="15"/>
        <v>12900</v>
      </c>
      <c r="AK31" s="2">
        <f t="shared" si="15"/>
        <v>7095</v>
      </c>
      <c r="AL31" s="2">
        <f t="shared" si="15"/>
        <v>892.53993191935058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1889.3663544206343</v>
      </c>
      <c r="AQ31" s="13">
        <f t="shared" ref="AQ31" si="28">IFERROR(M31/AB31, "N.A.")</f>
        <v>5102.7781765972722</v>
      </c>
      <c r="AR31" s="14">
        <f t="shared" ref="AR31" si="29">IFERROR(N31/AC31, "N.A.")</f>
        <v>2376.6603527106467</v>
      </c>
    </row>
    <row r="32" spans="1:44" ht="15" customHeight="1" thickBot="1" x14ac:dyDescent="0.3">
      <c r="A32" s="5" t="s">
        <v>0</v>
      </c>
      <c r="B32" s="24">
        <f>B31+C31</f>
        <v>14540492.000000002</v>
      </c>
      <c r="C32" s="26"/>
      <c r="D32" s="24">
        <f>D31+E31</f>
        <v>612750</v>
      </c>
      <c r="E32" s="26"/>
      <c r="F32" s="24">
        <f>F31+G31</f>
        <v>3270150</v>
      </c>
      <c r="G32" s="26"/>
      <c r="H32" s="24">
        <f>H31+I31</f>
        <v>3408610</v>
      </c>
      <c r="I32" s="26"/>
      <c r="J32" s="24">
        <f>J31+K31</f>
        <v>0</v>
      </c>
      <c r="K32" s="26"/>
      <c r="L32" s="24">
        <f>L31+M31</f>
        <v>21832002</v>
      </c>
      <c r="M32" s="25"/>
      <c r="N32" s="18">
        <f>B32+D32+F32+H32+J32</f>
        <v>21832002</v>
      </c>
      <c r="P32" s="5" t="s">
        <v>0</v>
      </c>
      <c r="Q32" s="24">
        <f>Q31+R31</f>
        <v>3922</v>
      </c>
      <c r="R32" s="26"/>
      <c r="S32" s="24">
        <f>S31+T31</f>
        <v>283</v>
      </c>
      <c r="T32" s="26"/>
      <c r="U32" s="24">
        <f>U31+V31</f>
        <v>339</v>
      </c>
      <c r="V32" s="26"/>
      <c r="W32" s="24">
        <f>W31+X31</f>
        <v>3968</v>
      </c>
      <c r="X32" s="26"/>
      <c r="Y32" s="24">
        <f>Y31+Z31</f>
        <v>674</v>
      </c>
      <c r="Z32" s="26"/>
      <c r="AA32" s="24">
        <f>AA31+AB31</f>
        <v>9186</v>
      </c>
      <c r="AB32" s="26"/>
      <c r="AC32" s="19">
        <f>Q32+S32+U32+W32+Y32</f>
        <v>9186</v>
      </c>
      <c r="AE32" s="5" t="s">
        <v>0</v>
      </c>
      <c r="AF32" s="27">
        <f>IFERROR(B32/Q32,"N.A.")</f>
        <v>3707.4176440591541</v>
      </c>
      <c r="AG32" s="28"/>
      <c r="AH32" s="27">
        <f>IFERROR(D32/S32,"N.A.")</f>
        <v>2165.1943462897525</v>
      </c>
      <c r="AI32" s="28"/>
      <c r="AJ32" s="27">
        <f>IFERROR(F32/U32,"N.A.")</f>
        <v>9646.4601769911496</v>
      </c>
      <c r="AK32" s="28"/>
      <c r="AL32" s="27">
        <f>IFERROR(H32/W32,"N.A.")</f>
        <v>859.02469758064512</v>
      </c>
      <c r="AM32" s="28"/>
      <c r="AN32" s="27">
        <f>IFERROR(J32/Y32,"N.A.")</f>
        <v>0</v>
      </c>
      <c r="AO32" s="28"/>
      <c r="AP32" s="27">
        <f>IFERROR(L32/AA32,"N.A.")</f>
        <v>2376.6603527106467</v>
      </c>
      <c r="AQ32" s="28"/>
      <c r="AR32" s="16">
        <f>IFERROR(N32/AC32, "N.A.")</f>
        <v>2376.6603527106467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469698</v>
      </c>
      <c r="C39" s="2"/>
      <c r="D39" s="2"/>
      <c r="E39" s="2"/>
      <c r="F39" s="2"/>
      <c r="G39" s="2"/>
      <c r="H39" s="2">
        <v>1726974</v>
      </c>
      <c r="I39" s="2"/>
      <c r="J39" s="2"/>
      <c r="K39" s="2"/>
      <c r="L39" s="1">
        <f>B39+D39+F39+H39+J39</f>
        <v>2196672</v>
      </c>
      <c r="M39" s="13">
        <f>C39+E39+G39+I39+K39</f>
        <v>0</v>
      </c>
      <c r="N39" s="14">
        <f>L39+M39</f>
        <v>2196672</v>
      </c>
      <c r="P39" s="3" t="s">
        <v>12</v>
      </c>
      <c r="Q39" s="2">
        <v>244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1458</v>
      </c>
      <c r="X39" s="2">
        <v>0</v>
      </c>
      <c r="Y39" s="2">
        <v>0</v>
      </c>
      <c r="Z39" s="2">
        <v>0</v>
      </c>
      <c r="AA39" s="1">
        <f>Q39+S39+U39+W39+Y39</f>
        <v>1702</v>
      </c>
      <c r="AB39" s="13">
        <f>R39+T39+V39+X39+Z39</f>
        <v>0</v>
      </c>
      <c r="AC39" s="14">
        <f>AA39+AB39</f>
        <v>1702</v>
      </c>
      <c r="AE39" s="3" t="s">
        <v>12</v>
      </c>
      <c r="AF39" s="2">
        <f>IFERROR(B39/Q39, "N.A.")</f>
        <v>1924.9918032786886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1184.4814814814815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1290.6415981198591</v>
      </c>
      <c r="AQ39" s="13" t="str">
        <f t="shared" si="30"/>
        <v>N.A.</v>
      </c>
      <c r="AR39" s="14">
        <f t="shared" si="30"/>
        <v>1290.6415981198591</v>
      </c>
    </row>
    <row r="40" spans="1:44" ht="15" customHeight="1" thickBot="1" x14ac:dyDescent="0.3">
      <c r="A40" s="3" t="s">
        <v>13</v>
      </c>
      <c r="B40" s="2">
        <v>485040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485040</v>
      </c>
      <c r="M40" s="13">
        <f t="shared" si="31"/>
        <v>0</v>
      </c>
      <c r="N40" s="14">
        <f t="shared" ref="N40:N42" si="32">L40+M40</f>
        <v>485040</v>
      </c>
      <c r="P40" s="3" t="s">
        <v>13</v>
      </c>
      <c r="Q40" s="2">
        <v>188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188</v>
      </c>
      <c r="AB40" s="13">
        <f t="shared" si="33"/>
        <v>0</v>
      </c>
      <c r="AC40" s="14">
        <f t="shared" ref="AC40:AC42" si="34">AA40+AB40</f>
        <v>188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4836104</v>
      </c>
      <c r="C41" s="2">
        <v>2821799.9999999995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4836104</v>
      </c>
      <c r="M41" s="13">
        <f t="shared" si="31"/>
        <v>2821799.9999999995</v>
      </c>
      <c r="N41" s="14">
        <f t="shared" si="32"/>
        <v>7657904</v>
      </c>
      <c r="P41" s="3" t="s">
        <v>14</v>
      </c>
      <c r="Q41" s="2">
        <v>1315</v>
      </c>
      <c r="R41" s="2">
        <v>676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149</v>
      </c>
      <c r="Z41" s="2">
        <v>0</v>
      </c>
      <c r="AA41" s="1">
        <f t="shared" si="33"/>
        <v>1464</v>
      </c>
      <c r="AB41" s="13">
        <f t="shared" si="33"/>
        <v>676</v>
      </c>
      <c r="AC41" s="14">
        <f t="shared" si="34"/>
        <v>2140</v>
      </c>
      <c r="AE41" s="3" t="s">
        <v>14</v>
      </c>
      <c r="AF41" s="2">
        <f t="shared" si="35"/>
        <v>3677.6456273764256</v>
      </c>
      <c r="AG41" s="2">
        <f t="shared" si="30"/>
        <v>4174.2603550295853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3303.3497267759562</v>
      </c>
      <c r="AQ41" s="13">
        <f t="shared" si="30"/>
        <v>4174.2603550295853</v>
      </c>
      <c r="AR41" s="14">
        <f t="shared" si="30"/>
        <v>3578.4598130841123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5790842</v>
      </c>
      <c r="C43" s="2">
        <v>2821799.9999999995</v>
      </c>
      <c r="D43" s="2"/>
      <c r="E43" s="2"/>
      <c r="F43" s="2"/>
      <c r="G43" s="2"/>
      <c r="H43" s="2">
        <v>1726974</v>
      </c>
      <c r="I43" s="2"/>
      <c r="J43" s="2">
        <v>0</v>
      </c>
      <c r="K43" s="2"/>
      <c r="L43" s="1">
        <f t="shared" ref="L43" si="36">B43+D43+F43+H43+J43</f>
        <v>7517816</v>
      </c>
      <c r="M43" s="13">
        <f t="shared" ref="M43" si="37">C43+E43+G43+I43+K43</f>
        <v>2821799.9999999995</v>
      </c>
      <c r="N43" s="17">
        <f t="shared" ref="N43" si="38">L43+M43</f>
        <v>10339616</v>
      </c>
      <c r="P43" s="4" t="s">
        <v>16</v>
      </c>
      <c r="Q43" s="2">
        <v>1747</v>
      </c>
      <c r="R43" s="2">
        <v>676</v>
      </c>
      <c r="S43" s="2">
        <v>0</v>
      </c>
      <c r="T43" s="2">
        <v>0</v>
      </c>
      <c r="U43" s="2">
        <v>0</v>
      </c>
      <c r="V43" s="2">
        <v>0</v>
      </c>
      <c r="W43" s="2">
        <v>1458</v>
      </c>
      <c r="X43" s="2">
        <v>0</v>
      </c>
      <c r="Y43" s="2">
        <v>149</v>
      </c>
      <c r="Z43" s="2">
        <v>0</v>
      </c>
      <c r="AA43" s="1">
        <f t="shared" ref="AA43" si="39">Q43+S43+U43+W43+Y43</f>
        <v>3354</v>
      </c>
      <c r="AB43" s="13">
        <f t="shared" ref="AB43" si="40">R43+T43+V43+X43+Z43</f>
        <v>676</v>
      </c>
      <c r="AC43" s="17">
        <f t="shared" ref="AC43" si="41">AA43+AB43</f>
        <v>4030</v>
      </c>
      <c r="AE43" s="4" t="s">
        <v>16</v>
      </c>
      <c r="AF43" s="2">
        <f t="shared" si="35"/>
        <v>3314.7349742415568</v>
      </c>
      <c r="AG43" s="2">
        <f t="shared" si="30"/>
        <v>4174.2603550295853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1184.4814814814815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2241.4478234943349</v>
      </c>
      <c r="AQ43" s="13">
        <f t="shared" ref="AQ43" si="43">IFERROR(M43/AB43, "N.A.")</f>
        <v>4174.2603550295853</v>
      </c>
      <c r="AR43" s="14">
        <f t="shared" ref="AR43" si="44">IFERROR(N43/AC43, "N.A.")</f>
        <v>2565.6615384615384</v>
      </c>
    </row>
    <row r="44" spans="1:44" ht="15" customHeight="1" thickBot="1" x14ac:dyDescent="0.3">
      <c r="A44" s="5" t="s">
        <v>0</v>
      </c>
      <c r="B44" s="24">
        <f>B43+C43</f>
        <v>8612642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1726974</v>
      </c>
      <c r="I44" s="26"/>
      <c r="J44" s="24">
        <f>J43+K43</f>
        <v>0</v>
      </c>
      <c r="K44" s="26"/>
      <c r="L44" s="24">
        <f>L43+M43</f>
        <v>10339616</v>
      </c>
      <c r="M44" s="25"/>
      <c r="N44" s="18">
        <f>B44+D44+F44+H44+J44</f>
        <v>10339616</v>
      </c>
      <c r="P44" s="5" t="s">
        <v>0</v>
      </c>
      <c r="Q44" s="24">
        <f>Q43+R43</f>
        <v>2423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1458</v>
      </c>
      <c r="X44" s="26"/>
      <c r="Y44" s="24">
        <f>Y43+Z43</f>
        <v>149</v>
      </c>
      <c r="Z44" s="26"/>
      <c r="AA44" s="24">
        <f>AA43+AB43</f>
        <v>4030</v>
      </c>
      <c r="AB44" s="25"/>
      <c r="AC44" s="18">
        <f>Q44+S44+U44+W44+Y44</f>
        <v>4030</v>
      </c>
      <c r="AE44" s="5" t="s">
        <v>0</v>
      </c>
      <c r="AF44" s="27">
        <f>IFERROR(B44/Q44,"N.A.")</f>
        <v>3554.5365249690467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1184.4814814814815</v>
      </c>
      <c r="AM44" s="28"/>
      <c r="AN44" s="27">
        <f>IFERROR(J44/Y44,"N.A.")</f>
        <v>0</v>
      </c>
      <c r="AO44" s="28"/>
      <c r="AP44" s="27">
        <f>IFERROR(L44/AA44,"N.A.")</f>
        <v>2565.6615384615384</v>
      </c>
      <c r="AQ44" s="28"/>
      <c r="AR44" s="16">
        <f>IFERROR(N44/AC44, "N.A.")</f>
        <v>2565.6615384615384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24565420</v>
      </c>
      <c r="C15" s="2"/>
      <c r="D15" s="2">
        <v>8128740</v>
      </c>
      <c r="E15" s="2"/>
      <c r="F15" s="2">
        <v>11595980.000000002</v>
      </c>
      <c r="G15" s="2"/>
      <c r="H15" s="2">
        <v>39041240</v>
      </c>
      <c r="I15" s="2"/>
      <c r="J15" s="2">
        <v>0</v>
      </c>
      <c r="K15" s="2"/>
      <c r="L15" s="1">
        <f>B15+D15+F15+H15+J15</f>
        <v>83331380</v>
      </c>
      <c r="M15" s="13">
        <f>C15+E15+G15+I15+K15</f>
        <v>0</v>
      </c>
      <c r="N15" s="14">
        <f>L15+M15</f>
        <v>83331380</v>
      </c>
      <c r="P15" s="3" t="s">
        <v>12</v>
      </c>
      <c r="Q15" s="2">
        <v>3586</v>
      </c>
      <c r="R15" s="2">
        <v>0</v>
      </c>
      <c r="S15" s="2">
        <v>1637</v>
      </c>
      <c r="T15" s="2">
        <v>0</v>
      </c>
      <c r="U15" s="2">
        <v>1307</v>
      </c>
      <c r="V15" s="2">
        <v>0</v>
      </c>
      <c r="W15" s="2">
        <v>8963</v>
      </c>
      <c r="X15" s="2">
        <v>0</v>
      </c>
      <c r="Y15" s="2">
        <v>1079</v>
      </c>
      <c r="Z15" s="2">
        <v>0</v>
      </c>
      <c r="AA15" s="1">
        <f>Q15+S15+U15+W15+Y15</f>
        <v>16572</v>
      </c>
      <c r="AB15" s="13">
        <f>R15+T15+V15+X15+Z15</f>
        <v>0</v>
      </c>
      <c r="AC15" s="14">
        <f>AA15+AB15</f>
        <v>16572</v>
      </c>
      <c r="AE15" s="3" t="s">
        <v>12</v>
      </c>
      <c r="AF15" s="2">
        <f>IFERROR(B15/Q15, "N.A.")</f>
        <v>6850.3680981595089</v>
      </c>
      <c r="AG15" s="2" t="str">
        <f t="shared" ref="AG15:AR19" si="0">IFERROR(C15/R15, "N.A.")</f>
        <v>N.A.</v>
      </c>
      <c r="AH15" s="2">
        <f t="shared" si="0"/>
        <v>4965.6322541233967</v>
      </c>
      <c r="AI15" s="2" t="str">
        <f t="shared" si="0"/>
        <v>N.A.</v>
      </c>
      <c r="AJ15" s="2">
        <f t="shared" si="0"/>
        <v>8872.2111706197411</v>
      </c>
      <c r="AK15" s="2" t="str">
        <f t="shared" si="0"/>
        <v>N.A.</v>
      </c>
      <c r="AL15" s="2">
        <f t="shared" si="0"/>
        <v>4355.8228271784001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5028.4443639874489</v>
      </c>
      <c r="AQ15" s="13" t="str">
        <f t="shared" si="0"/>
        <v>N.A.</v>
      </c>
      <c r="AR15" s="14">
        <f t="shared" si="0"/>
        <v>5028.4443639874489</v>
      </c>
    </row>
    <row r="16" spans="1:44" ht="15" customHeight="1" thickBot="1" x14ac:dyDescent="0.3">
      <c r="A16" s="3" t="s">
        <v>13</v>
      </c>
      <c r="B16" s="2">
        <v>14721420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14721420</v>
      </c>
      <c r="M16" s="13">
        <f t="shared" si="1"/>
        <v>0</v>
      </c>
      <c r="N16" s="14">
        <f t="shared" ref="N16:N18" si="2">L16+M16</f>
        <v>14721420</v>
      </c>
      <c r="P16" s="3" t="s">
        <v>13</v>
      </c>
      <c r="Q16" s="2">
        <v>4341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4341</v>
      </c>
      <c r="AB16" s="13">
        <f t="shared" si="3"/>
        <v>0</v>
      </c>
      <c r="AC16" s="14">
        <f t="shared" ref="AC16:AC18" si="4">AA16+AB16</f>
        <v>4341</v>
      </c>
      <c r="AE16" s="3" t="s">
        <v>13</v>
      </c>
      <c r="AF16" s="2">
        <f t="shared" ref="AF16:AF19" si="5">IFERROR(B16/Q16, "N.A.")</f>
        <v>3391.2508638562545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3391.2508638562545</v>
      </c>
      <c r="AQ16" s="13" t="str">
        <f t="shared" si="0"/>
        <v>N.A.</v>
      </c>
      <c r="AR16" s="14">
        <f t="shared" si="0"/>
        <v>3391.2508638562545</v>
      </c>
    </row>
    <row r="17" spans="1:44" ht="15" customHeight="1" thickBot="1" x14ac:dyDescent="0.3">
      <c r="A17" s="3" t="s">
        <v>14</v>
      </c>
      <c r="B17" s="2">
        <v>101925845</v>
      </c>
      <c r="C17" s="2">
        <v>428788741.99999976</v>
      </c>
      <c r="D17" s="2">
        <v>15559600.000000002</v>
      </c>
      <c r="E17" s="2">
        <v>3840080.0000000005</v>
      </c>
      <c r="F17" s="2"/>
      <c r="G17" s="2">
        <v>28653799.999999996</v>
      </c>
      <c r="H17" s="2"/>
      <c r="I17" s="2">
        <v>9895000</v>
      </c>
      <c r="J17" s="2">
        <v>0</v>
      </c>
      <c r="K17" s="2"/>
      <c r="L17" s="1">
        <f t="shared" si="1"/>
        <v>117485445</v>
      </c>
      <c r="M17" s="13">
        <f t="shared" si="1"/>
        <v>471177621.99999976</v>
      </c>
      <c r="N17" s="14">
        <f t="shared" si="2"/>
        <v>588663066.99999976</v>
      </c>
      <c r="P17" s="3" t="s">
        <v>14</v>
      </c>
      <c r="Q17" s="2">
        <v>16101</v>
      </c>
      <c r="R17" s="2">
        <v>58688</v>
      </c>
      <c r="S17" s="2">
        <v>2663</v>
      </c>
      <c r="T17" s="2">
        <v>467</v>
      </c>
      <c r="U17" s="2">
        <v>0</v>
      </c>
      <c r="V17" s="2">
        <v>3360</v>
      </c>
      <c r="W17" s="2">
        <v>0</v>
      </c>
      <c r="X17" s="2">
        <v>1326</v>
      </c>
      <c r="Y17" s="2">
        <v>2229</v>
      </c>
      <c r="Z17" s="2">
        <v>0</v>
      </c>
      <c r="AA17" s="1">
        <f t="shared" si="3"/>
        <v>20993</v>
      </c>
      <c r="AB17" s="13">
        <f t="shared" si="3"/>
        <v>63841</v>
      </c>
      <c r="AC17" s="14">
        <f t="shared" si="4"/>
        <v>84834</v>
      </c>
      <c r="AE17" s="3" t="s">
        <v>14</v>
      </c>
      <c r="AF17" s="2">
        <f t="shared" si="5"/>
        <v>6330.4046332525932</v>
      </c>
      <c r="AG17" s="2">
        <f t="shared" si="0"/>
        <v>7306.2421960196252</v>
      </c>
      <c r="AH17" s="2">
        <f t="shared" si="0"/>
        <v>5842.8839654524982</v>
      </c>
      <c r="AI17" s="2">
        <f t="shared" si="0"/>
        <v>8222.86937901499</v>
      </c>
      <c r="AJ17" s="2" t="str">
        <f t="shared" si="0"/>
        <v>N.A.</v>
      </c>
      <c r="AK17" s="2">
        <f t="shared" si="0"/>
        <v>8527.9166666666661</v>
      </c>
      <c r="AL17" s="2" t="str">
        <f t="shared" si="0"/>
        <v>N.A.</v>
      </c>
      <c r="AM17" s="2">
        <f t="shared" si="0"/>
        <v>7462.2926093514325</v>
      </c>
      <c r="AN17" s="2">
        <f t="shared" si="0"/>
        <v>0</v>
      </c>
      <c r="AO17" s="2" t="str">
        <f t="shared" si="0"/>
        <v>N.A.</v>
      </c>
      <c r="AP17" s="15">
        <f t="shared" si="0"/>
        <v>5596.4104701567185</v>
      </c>
      <c r="AQ17" s="13">
        <f t="shared" si="0"/>
        <v>7380.4862392506348</v>
      </c>
      <c r="AR17" s="14">
        <f t="shared" si="0"/>
        <v>6938.9993045241263</v>
      </c>
    </row>
    <row r="18" spans="1:44" ht="15" customHeight="1" thickBot="1" x14ac:dyDescent="0.3">
      <c r="A18" s="3" t="s">
        <v>15</v>
      </c>
      <c r="B18" s="2">
        <v>577200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577200</v>
      </c>
      <c r="M18" s="13">
        <f t="shared" si="1"/>
        <v>0</v>
      </c>
      <c r="N18" s="14">
        <f t="shared" si="2"/>
        <v>577200</v>
      </c>
      <c r="P18" s="3" t="s">
        <v>15</v>
      </c>
      <c r="Q18" s="2">
        <v>222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222</v>
      </c>
      <c r="AB18" s="13">
        <f t="shared" si="3"/>
        <v>0</v>
      </c>
      <c r="AC18" s="17">
        <f t="shared" si="4"/>
        <v>222</v>
      </c>
      <c r="AE18" s="3" t="s">
        <v>15</v>
      </c>
      <c r="AF18" s="2">
        <f t="shared" si="5"/>
        <v>2600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2600</v>
      </c>
      <c r="AQ18" s="13" t="str">
        <f t="shared" si="0"/>
        <v>N.A.</v>
      </c>
      <c r="AR18" s="14">
        <f t="shared" si="0"/>
        <v>2600</v>
      </c>
    </row>
    <row r="19" spans="1:44" ht="15" customHeight="1" thickBot="1" x14ac:dyDescent="0.3">
      <c r="A19" s="4" t="s">
        <v>16</v>
      </c>
      <c r="B19" s="2">
        <v>141789885</v>
      </c>
      <c r="C19" s="2">
        <v>428788741.99999976</v>
      </c>
      <c r="D19" s="2">
        <v>23688340</v>
      </c>
      <c r="E19" s="2">
        <v>3840080.0000000005</v>
      </c>
      <c r="F19" s="2">
        <v>11595980.000000002</v>
      </c>
      <c r="G19" s="2">
        <v>28653799.999999996</v>
      </c>
      <c r="H19" s="2">
        <v>39041240</v>
      </c>
      <c r="I19" s="2">
        <v>9895000</v>
      </c>
      <c r="J19" s="2">
        <v>0</v>
      </c>
      <c r="K19" s="2"/>
      <c r="L19" s="1">
        <f t="shared" ref="L19" si="6">B19+D19+F19+H19+J19</f>
        <v>216115445</v>
      </c>
      <c r="M19" s="13">
        <f t="shared" ref="M19" si="7">C19+E19+G19+I19+K19</f>
        <v>471177621.99999976</v>
      </c>
      <c r="N19" s="17">
        <f t="shared" ref="N19" si="8">L19+M19</f>
        <v>687293066.99999976</v>
      </c>
      <c r="P19" s="4" t="s">
        <v>16</v>
      </c>
      <c r="Q19" s="2">
        <v>24250</v>
      </c>
      <c r="R19" s="2">
        <v>58688</v>
      </c>
      <c r="S19" s="2">
        <v>4300</v>
      </c>
      <c r="T19" s="2">
        <v>467</v>
      </c>
      <c r="U19" s="2">
        <v>1307</v>
      </c>
      <c r="V19" s="2">
        <v>3360</v>
      </c>
      <c r="W19" s="2">
        <v>8963</v>
      </c>
      <c r="X19" s="2">
        <v>1326</v>
      </c>
      <c r="Y19" s="2">
        <v>3308</v>
      </c>
      <c r="Z19" s="2">
        <v>0</v>
      </c>
      <c r="AA19" s="1">
        <f t="shared" ref="AA19" si="9">Q19+S19+U19+W19+Y19</f>
        <v>42128</v>
      </c>
      <c r="AB19" s="13">
        <f t="shared" ref="AB19" si="10">R19+T19+V19+X19+Z19</f>
        <v>63841</v>
      </c>
      <c r="AC19" s="14">
        <f t="shared" ref="AC19" si="11">AA19+AB19</f>
        <v>105969</v>
      </c>
      <c r="AE19" s="4" t="s">
        <v>16</v>
      </c>
      <c r="AF19" s="2">
        <f t="shared" si="5"/>
        <v>5847.0055670103093</v>
      </c>
      <c r="AG19" s="2">
        <f t="shared" si="0"/>
        <v>7306.2421960196252</v>
      </c>
      <c r="AH19" s="2">
        <f t="shared" si="0"/>
        <v>5508.9162790697674</v>
      </c>
      <c r="AI19" s="2">
        <f t="shared" si="0"/>
        <v>8222.86937901499</v>
      </c>
      <c r="AJ19" s="2">
        <f t="shared" si="0"/>
        <v>8872.2111706197411</v>
      </c>
      <c r="AK19" s="2">
        <f t="shared" si="0"/>
        <v>8527.9166666666661</v>
      </c>
      <c r="AL19" s="2">
        <f t="shared" si="0"/>
        <v>4355.8228271784001</v>
      </c>
      <c r="AM19" s="2">
        <f t="shared" si="0"/>
        <v>7462.2926093514325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5129.9716340676032</v>
      </c>
      <c r="AQ19" s="13">
        <f t="shared" ref="AQ19" si="13">IFERROR(M19/AB19, "N.A.")</f>
        <v>7380.4862392506348</v>
      </c>
      <c r="AR19" s="14">
        <f t="shared" ref="AR19" si="14">IFERROR(N19/AC19, "N.A.")</f>
        <v>6485.7936471987068</v>
      </c>
    </row>
    <row r="20" spans="1:44" ht="15" customHeight="1" thickBot="1" x14ac:dyDescent="0.3">
      <c r="A20" s="5" t="s">
        <v>0</v>
      </c>
      <c r="B20" s="24">
        <f>B19+C19</f>
        <v>570578626.99999976</v>
      </c>
      <c r="C20" s="26"/>
      <c r="D20" s="24">
        <f>D19+E19</f>
        <v>27528420</v>
      </c>
      <c r="E20" s="26"/>
      <c r="F20" s="24">
        <f>F19+G19</f>
        <v>40249780</v>
      </c>
      <c r="G20" s="26"/>
      <c r="H20" s="24">
        <f>H19+I19</f>
        <v>48936240</v>
      </c>
      <c r="I20" s="26"/>
      <c r="J20" s="24">
        <f>J19+K19</f>
        <v>0</v>
      </c>
      <c r="K20" s="26"/>
      <c r="L20" s="24">
        <f>L19+M19</f>
        <v>687293066.99999976</v>
      </c>
      <c r="M20" s="25"/>
      <c r="N20" s="18">
        <f>B20+D20+F20+H20+J20</f>
        <v>687293066.99999976</v>
      </c>
      <c r="P20" s="5" t="s">
        <v>0</v>
      </c>
      <c r="Q20" s="24">
        <f>Q19+R19</f>
        <v>82938</v>
      </c>
      <c r="R20" s="26"/>
      <c r="S20" s="24">
        <f>S19+T19</f>
        <v>4767</v>
      </c>
      <c r="T20" s="26"/>
      <c r="U20" s="24">
        <f>U19+V19</f>
        <v>4667</v>
      </c>
      <c r="V20" s="26"/>
      <c r="W20" s="24">
        <f>W19+X19</f>
        <v>10289</v>
      </c>
      <c r="X20" s="26"/>
      <c r="Y20" s="24">
        <f>Y19+Z19</f>
        <v>3308</v>
      </c>
      <c r="Z20" s="26"/>
      <c r="AA20" s="24">
        <f>AA19+AB19</f>
        <v>105969</v>
      </c>
      <c r="AB20" s="26"/>
      <c r="AC20" s="19">
        <f>Q20+S20+U20+W20+Y20</f>
        <v>105969</v>
      </c>
      <c r="AE20" s="5" t="s">
        <v>0</v>
      </c>
      <c r="AF20" s="27">
        <f>IFERROR(B20/Q20,"N.A.")</f>
        <v>6879.5802527188953</v>
      </c>
      <c r="AG20" s="28"/>
      <c r="AH20" s="27">
        <f>IFERROR(D20/S20,"N.A.")</f>
        <v>5774.7891755821274</v>
      </c>
      <c r="AI20" s="28"/>
      <c r="AJ20" s="27">
        <f>IFERROR(F20/U20,"N.A.")</f>
        <v>8624.3368330833509</v>
      </c>
      <c r="AK20" s="28"/>
      <c r="AL20" s="27">
        <f>IFERROR(H20/W20,"N.A.")</f>
        <v>4756.1706677033726</v>
      </c>
      <c r="AM20" s="28"/>
      <c r="AN20" s="27">
        <f>IFERROR(J20/Y20,"N.A.")</f>
        <v>0</v>
      </c>
      <c r="AO20" s="28"/>
      <c r="AP20" s="27">
        <f>IFERROR(L20/AA20,"N.A.")</f>
        <v>6485.7936471987068</v>
      </c>
      <c r="AQ20" s="28"/>
      <c r="AR20" s="16">
        <f>IFERROR(N20/AC20, "N.A.")</f>
        <v>6485.7936471987068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22826620</v>
      </c>
      <c r="C27" s="2"/>
      <c r="D27" s="2">
        <v>8128740</v>
      </c>
      <c r="E27" s="2"/>
      <c r="F27" s="2">
        <v>11595980</v>
      </c>
      <c r="G27" s="2"/>
      <c r="H27" s="2">
        <v>28855719.999999996</v>
      </c>
      <c r="I27" s="2"/>
      <c r="J27" s="2">
        <v>0</v>
      </c>
      <c r="K27" s="2"/>
      <c r="L27" s="1">
        <f>B27+D27+F27+H27+J27</f>
        <v>71407060</v>
      </c>
      <c r="M27" s="13">
        <f>C27+E27+G27+I27+K27</f>
        <v>0</v>
      </c>
      <c r="N27" s="14">
        <f>L27+M27</f>
        <v>71407060</v>
      </c>
      <c r="P27" s="3" t="s">
        <v>12</v>
      </c>
      <c r="Q27" s="2">
        <v>2899</v>
      </c>
      <c r="R27" s="2">
        <v>0</v>
      </c>
      <c r="S27" s="2">
        <v>1637</v>
      </c>
      <c r="T27" s="2">
        <v>0</v>
      </c>
      <c r="U27" s="2">
        <v>1093</v>
      </c>
      <c r="V27" s="2">
        <v>0</v>
      </c>
      <c r="W27" s="2">
        <v>4059</v>
      </c>
      <c r="X27" s="2">
        <v>0</v>
      </c>
      <c r="Y27" s="2">
        <v>214</v>
      </c>
      <c r="Z27" s="2">
        <v>0</v>
      </c>
      <c r="AA27" s="1">
        <f>Q27+S27+U27+W27+Y27</f>
        <v>9902</v>
      </c>
      <c r="AB27" s="13">
        <f>R27+T27+V27+X27+Z27</f>
        <v>0</v>
      </c>
      <c r="AC27" s="14">
        <f>AA27+AB27</f>
        <v>9902</v>
      </c>
      <c r="AE27" s="3" t="s">
        <v>12</v>
      </c>
      <c r="AF27" s="2">
        <f>IFERROR(B27/Q27, "N.A.")</f>
        <v>7873.9634356674715</v>
      </c>
      <c r="AG27" s="2" t="str">
        <f t="shared" ref="AG27:AR31" si="15">IFERROR(C27/R27, "N.A.")</f>
        <v>N.A.</v>
      </c>
      <c r="AH27" s="2">
        <f t="shared" si="15"/>
        <v>4965.6322541233967</v>
      </c>
      <c r="AI27" s="2" t="str">
        <f t="shared" si="15"/>
        <v>N.A.</v>
      </c>
      <c r="AJ27" s="2">
        <f t="shared" si="15"/>
        <v>10609.313815187557</v>
      </c>
      <c r="AK27" s="2" t="str">
        <f t="shared" si="15"/>
        <v>N.A.</v>
      </c>
      <c r="AL27" s="2">
        <f t="shared" si="15"/>
        <v>7109.0711998029064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7211.3774994950518</v>
      </c>
      <c r="AQ27" s="13" t="str">
        <f t="shared" si="15"/>
        <v>N.A.</v>
      </c>
      <c r="AR27" s="14">
        <f t="shared" si="15"/>
        <v>7211.3774994950518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67554170</v>
      </c>
      <c r="C29" s="2">
        <v>240802481.99999994</v>
      </c>
      <c r="D29" s="2">
        <v>10835190</v>
      </c>
      <c r="E29" s="2">
        <v>3840080.0000000005</v>
      </c>
      <c r="F29" s="2"/>
      <c r="G29" s="2">
        <v>18211250</v>
      </c>
      <c r="H29" s="2"/>
      <c r="I29" s="2">
        <v>9895000</v>
      </c>
      <c r="J29" s="2">
        <v>0</v>
      </c>
      <c r="K29" s="2"/>
      <c r="L29" s="1">
        <f t="shared" si="16"/>
        <v>78389360</v>
      </c>
      <c r="M29" s="13">
        <f t="shared" si="16"/>
        <v>272748811.99999994</v>
      </c>
      <c r="N29" s="14">
        <f t="shared" si="17"/>
        <v>351138171.99999994</v>
      </c>
      <c r="P29" s="3" t="s">
        <v>14</v>
      </c>
      <c r="Q29" s="2">
        <v>9473</v>
      </c>
      <c r="R29" s="2">
        <v>34643</v>
      </c>
      <c r="S29" s="2">
        <v>1348</v>
      </c>
      <c r="T29" s="2">
        <v>467</v>
      </c>
      <c r="U29" s="2">
        <v>0</v>
      </c>
      <c r="V29" s="2">
        <v>2428</v>
      </c>
      <c r="W29" s="2">
        <v>0</v>
      </c>
      <c r="X29" s="2">
        <v>535</v>
      </c>
      <c r="Y29" s="2">
        <v>547</v>
      </c>
      <c r="Z29" s="2">
        <v>0</v>
      </c>
      <c r="AA29" s="1">
        <f t="shared" si="18"/>
        <v>11368</v>
      </c>
      <c r="AB29" s="13">
        <f t="shared" si="18"/>
        <v>38073</v>
      </c>
      <c r="AC29" s="14">
        <f t="shared" si="19"/>
        <v>49441</v>
      </c>
      <c r="AE29" s="3" t="s">
        <v>14</v>
      </c>
      <c r="AF29" s="2">
        <f t="shared" si="20"/>
        <v>7131.2329779372958</v>
      </c>
      <c r="AG29" s="2">
        <f t="shared" si="15"/>
        <v>6950.9708166151877</v>
      </c>
      <c r="AH29" s="2">
        <f t="shared" si="15"/>
        <v>8037.9747774480711</v>
      </c>
      <c r="AI29" s="2">
        <f t="shared" si="15"/>
        <v>8222.86937901499</v>
      </c>
      <c r="AJ29" s="2" t="str">
        <f t="shared" si="15"/>
        <v>N.A.</v>
      </c>
      <c r="AK29" s="2">
        <f t="shared" si="15"/>
        <v>7500.5148270181217</v>
      </c>
      <c r="AL29" s="2" t="str">
        <f t="shared" si="15"/>
        <v>N.A.</v>
      </c>
      <c r="AM29" s="2">
        <f t="shared" si="15"/>
        <v>18495.327102803738</v>
      </c>
      <c r="AN29" s="2">
        <f t="shared" si="15"/>
        <v>0</v>
      </c>
      <c r="AO29" s="2" t="str">
        <f t="shared" si="15"/>
        <v>N.A.</v>
      </c>
      <c r="AP29" s="15">
        <f t="shared" si="15"/>
        <v>6895.615763546798</v>
      </c>
      <c r="AQ29" s="13">
        <f t="shared" si="15"/>
        <v>7163.8382055524899</v>
      </c>
      <c r="AR29" s="14">
        <f t="shared" si="15"/>
        <v>7102.1656519892385</v>
      </c>
    </row>
    <row r="30" spans="1:44" ht="15" customHeight="1" thickBot="1" x14ac:dyDescent="0.3">
      <c r="A30" s="3" t="s">
        <v>15</v>
      </c>
      <c r="B30" s="2">
        <v>577200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577200</v>
      </c>
      <c r="M30" s="13">
        <f t="shared" si="16"/>
        <v>0</v>
      </c>
      <c r="N30" s="14">
        <f t="shared" si="17"/>
        <v>577200</v>
      </c>
      <c r="P30" s="3" t="s">
        <v>15</v>
      </c>
      <c r="Q30" s="2">
        <v>222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222</v>
      </c>
      <c r="AB30" s="13">
        <f t="shared" si="18"/>
        <v>0</v>
      </c>
      <c r="AC30" s="17">
        <f t="shared" si="19"/>
        <v>222</v>
      </c>
      <c r="AE30" s="3" t="s">
        <v>15</v>
      </c>
      <c r="AF30" s="2">
        <f t="shared" si="20"/>
        <v>2600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2600</v>
      </c>
      <c r="AQ30" s="13" t="str">
        <f t="shared" si="15"/>
        <v>N.A.</v>
      </c>
      <c r="AR30" s="14">
        <f t="shared" si="15"/>
        <v>2600</v>
      </c>
    </row>
    <row r="31" spans="1:44" ht="15" customHeight="1" thickBot="1" x14ac:dyDescent="0.3">
      <c r="A31" s="4" t="s">
        <v>16</v>
      </c>
      <c r="B31" s="2">
        <v>90957989.99999997</v>
      </c>
      <c r="C31" s="2">
        <v>240802481.99999994</v>
      </c>
      <c r="D31" s="2">
        <v>18963930</v>
      </c>
      <c r="E31" s="2">
        <v>3840080.0000000005</v>
      </c>
      <c r="F31" s="2">
        <v>11595980</v>
      </c>
      <c r="G31" s="2">
        <v>18211250</v>
      </c>
      <c r="H31" s="2">
        <v>28855719.999999996</v>
      </c>
      <c r="I31" s="2">
        <v>9895000</v>
      </c>
      <c r="J31" s="2">
        <v>0</v>
      </c>
      <c r="K31" s="2"/>
      <c r="L31" s="1">
        <f t="shared" ref="L31" si="21">B31+D31+F31+H31+J31</f>
        <v>150373619.99999997</v>
      </c>
      <c r="M31" s="13">
        <f t="shared" ref="M31" si="22">C31+E31+G31+I31+K31</f>
        <v>272748811.99999994</v>
      </c>
      <c r="N31" s="17">
        <f t="shared" ref="N31" si="23">L31+M31</f>
        <v>423122431.99999988</v>
      </c>
      <c r="P31" s="4" t="s">
        <v>16</v>
      </c>
      <c r="Q31" s="2">
        <v>12594</v>
      </c>
      <c r="R31" s="2">
        <v>34643</v>
      </c>
      <c r="S31" s="2">
        <v>2985</v>
      </c>
      <c r="T31" s="2">
        <v>467</v>
      </c>
      <c r="U31" s="2">
        <v>1093</v>
      </c>
      <c r="V31" s="2">
        <v>2428</v>
      </c>
      <c r="W31" s="2">
        <v>4059</v>
      </c>
      <c r="X31" s="2">
        <v>535</v>
      </c>
      <c r="Y31" s="2">
        <v>761</v>
      </c>
      <c r="Z31" s="2">
        <v>0</v>
      </c>
      <c r="AA31" s="1">
        <f t="shared" ref="AA31" si="24">Q31+S31+U31+W31+Y31</f>
        <v>21492</v>
      </c>
      <c r="AB31" s="13">
        <f t="shared" ref="AB31" si="25">R31+T31+V31+X31+Z31</f>
        <v>38073</v>
      </c>
      <c r="AC31" s="14">
        <f t="shared" ref="AC31" si="26">AA31+AB31</f>
        <v>59565</v>
      </c>
      <c r="AE31" s="4" t="s">
        <v>16</v>
      </c>
      <c r="AF31" s="2">
        <f t="shared" si="20"/>
        <v>7222.3272987136706</v>
      </c>
      <c r="AG31" s="2">
        <f t="shared" si="15"/>
        <v>6950.9708166151877</v>
      </c>
      <c r="AH31" s="2">
        <f t="shared" si="15"/>
        <v>6353.0753768844224</v>
      </c>
      <c r="AI31" s="2">
        <f t="shared" si="15"/>
        <v>8222.86937901499</v>
      </c>
      <c r="AJ31" s="2">
        <f t="shared" si="15"/>
        <v>10609.313815187557</v>
      </c>
      <c r="AK31" s="2">
        <f t="shared" si="15"/>
        <v>7500.5148270181217</v>
      </c>
      <c r="AL31" s="2">
        <f t="shared" si="15"/>
        <v>7109.0711998029064</v>
      </c>
      <c r="AM31" s="2">
        <f t="shared" si="15"/>
        <v>18495.327102803738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6996.7252931323274</v>
      </c>
      <c r="AQ31" s="13">
        <f t="shared" ref="AQ31" si="28">IFERROR(M31/AB31, "N.A.")</f>
        <v>7163.8382055524899</v>
      </c>
      <c r="AR31" s="14">
        <f t="shared" ref="AR31" si="29">IFERROR(N31/AC31, "N.A.")</f>
        <v>7103.5412070846951</v>
      </c>
    </row>
    <row r="32" spans="1:44" ht="15" customHeight="1" thickBot="1" x14ac:dyDescent="0.3">
      <c r="A32" s="5" t="s">
        <v>0</v>
      </c>
      <c r="B32" s="24">
        <f>B31+C31</f>
        <v>331760471.99999988</v>
      </c>
      <c r="C32" s="26"/>
      <c r="D32" s="24">
        <f>D31+E31</f>
        <v>22804010</v>
      </c>
      <c r="E32" s="26"/>
      <c r="F32" s="24">
        <f>F31+G31</f>
        <v>29807230</v>
      </c>
      <c r="G32" s="26"/>
      <c r="H32" s="24">
        <f>H31+I31</f>
        <v>38750720</v>
      </c>
      <c r="I32" s="26"/>
      <c r="J32" s="24">
        <f>J31+K31</f>
        <v>0</v>
      </c>
      <c r="K32" s="26"/>
      <c r="L32" s="24">
        <f>L31+M31</f>
        <v>423122431.99999988</v>
      </c>
      <c r="M32" s="25"/>
      <c r="N32" s="18">
        <f>B32+D32+F32+H32+J32</f>
        <v>423122431.99999988</v>
      </c>
      <c r="P32" s="5" t="s">
        <v>0</v>
      </c>
      <c r="Q32" s="24">
        <f>Q31+R31</f>
        <v>47237</v>
      </c>
      <c r="R32" s="26"/>
      <c r="S32" s="24">
        <f>S31+T31</f>
        <v>3452</v>
      </c>
      <c r="T32" s="26"/>
      <c r="U32" s="24">
        <f>U31+V31</f>
        <v>3521</v>
      </c>
      <c r="V32" s="26"/>
      <c r="W32" s="24">
        <f>W31+X31</f>
        <v>4594</v>
      </c>
      <c r="X32" s="26"/>
      <c r="Y32" s="24">
        <f>Y31+Z31</f>
        <v>761</v>
      </c>
      <c r="Z32" s="26"/>
      <c r="AA32" s="24">
        <f>AA31+AB31</f>
        <v>59565</v>
      </c>
      <c r="AB32" s="26"/>
      <c r="AC32" s="19">
        <f>Q32+S32+U32+W32+Y32</f>
        <v>59565</v>
      </c>
      <c r="AE32" s="5" t="s">
        <v>0</v>
      </c>
      <c r="AF32" s="27">
        <f>IFERROR(B32/Q32,"N.A.")</f>
        <v>7023.3179922518339</v>
      </c>
      <c r="AG32" s="28"/>
      <c r="AH32" s="27">
        <f>IFERROR(D32/S32,"N.A.")</f>
        <v>6606.0283893395135</v>
      </c>
      <c r="AI32" s="28"/>
      <c r="AJ32" s="27">
        <f>IFERROR(F32/U32,"N.A.")</f>
        <v>8465.5580800908829</v>
      </c>
      <c r="AK32" s="28"/>
      <c r="AL32" s="27">
        <f>IFERROR(H32/W32,"N.A.")</f>
        <v>8435.0718328254243</v>
      </c>
      <c r="AM32" s="28"/>
      <c r="AN32" s="27">
        <f>IFERROR(J32/Y32,"N.A.")</f>
        <v>0</v>
      </c>
      <c r="AO32" s="28"/>
      <c r="AP32" s="27">
        <f>IFERROR(L32/AA32,"N.A.")</f>
        <v>7103.5412070846951</v>
      </c>
      <c r="AQ32" s="28"/>
      <c r="AR32" s="16">
        <f>IFERROR(N32/AC32, "N.A.")</f>
        <v>7103.5412070846951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1738800</v>
      </c>
      <c r="C39" s="2"/>
      <c r="D39" s="2"/>
      <c r="E39" s="2"/>
      <c r="F39" s="2">
        <v>0</v>
      </c>
      <c r="G39" s="2"/>
      <c r="H39" s="2">
        <v>10185519.999999996</v>
      </c>
      <c r="I39" s="2"/>
      <c r="J39" s="2">
        <v>0</v>
      </c>
      <c r="K39" s="2"/>
      <c r="L39" s="1">
        <f>B39+D39+F39+H39+J39</f>
        <v>11924319.999999996</v>
      </c>
      <c r="M39" s="13">
        <f>C39+E39+G39+I39+K39</f>
        <v>0</v>
      </c>
      <c r="N39" s="14">
        <f>L39+M39</f>
        <v>11924319.999999996</v>
      </c>
      <c r="P39" s="3" t="s">
        <v>12</v>
      </c>
      <c r="Q39" s="2">
        <v>687</v>
      </c>
      <c r="R39" s="2">
        <v>0</v>
      </c>
      <c r="S39" s="2">
        <v>0</v>
      </c>
      <c r="T39" s="2">
        <v>0</v>
      </c>
      <c r="U39" s="2">
        <v>214</v>
      </c>
      <c r="V39" s="2">
        <v>0</v>
      </c>
      <c r="W39" s="2">
        <v>4904</v>
      </c>
      <c r="X39" s="2">
        <v>0</v>
      </c>
      <c r="Y39" s="2">
        <v>865</v>
      </c>
      <c r="Z39" s="2">
        <v>0</v>
      </c>
      <c r="AA39" s="1">
        <f>Q39+S39+U39+W39+Y39</f>
        <v>6670</v>
      </c>
      <c r="AB39" s="13">
        <f>R39+T39+V39+X39+Z39</f>
        <v>0</v>
      </c>
      <c r="AC39" s="14">
        <f>AA39+AB39</f>
        <v>6670</v>
      </c>
      <c r="AE39" s="3" t="s">
        <v>12</v>
      </c>
      <c r="AF39" s="2">
        <f>IFERROR(B39/Q39, "N.A.")</f>
        <v>2531.0043668122271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2076.9820554649259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1787.7541229385301</v>
      </c>
      <c r="AQ39" s="13" t="str">
        <f t="shared" si="30"/>
        <v>N.A.</v>
      </c>
      <c r="AR39" s="14">
        <f t="shared" si="30"/>
        <v>1787.7541229385301</v>
      </c>
    </row>
    <row r="40" spans="1:44" ht="15" customHeight="1" thickBot="1" x14ac:dyDescent="0.3">
      <c r="A40" s="3" t="s">
        <v>13</v>
      </c>
      <c r="B40" s="2">
        <v>14721420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14721420</v>
      </c>
      <c r="M40" s="13">
        <f t="shared" si="31"/>
        <v>0</v>
      </c>
      <c r="N40" s="14">
        <f t="shared" ref="N40:N42" si="32">L40+M40</f>
        <v>14721420</v>
      </c>
      <c r="P40" s="3" t="s">
        <v>13</v>
      </c>
      <c r="Q40" s="2">
        <v>4341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4341</v>
      </c>
      <c r="AB40" s="13">
        <f t="shared" si="33"/>
        <v>0</v>
      </c>
      <c r="AC40" s="14">
        <f t="shared" ref="AC40:AC42" si="34">AA40+AB40</f>
        <v>4341</v>
      </c>
      <c r="AE40" s="3" t="s">
        <v>13</v>
      </c>
      <c r="AF40" s="2">
        <f t="shared" ref="AF40:AF43" si="35">IFERROR(B40/Q40, "N.A.")</f>
        <v>3391.2508638562545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3391.2508638562545</v>
      </c>
      <c r="AQ40" s="13" t="str">
        <f t="shared" si="30"/>
        <v>N.A.</v>
      </c>
      <c r="AR40" s="14">
        <f t="shared" si="30"/>
        <v>3391.2508638562545</v>
      </c>
    </row>
    <row r="41" spans="1:44" ht="15" customHeight="1" thickBot="1" x14ac:dyDescent="0.3">
      <c r="A41" s="3" t="s">
        <v>14</v>
      </c>
      <c r="B41" s="2">
        <v>34371675.000000007</v>
      </c>
      <c r="C41" s="2">
        <v>187986259.99999994</v>
      </c>
      <c r="D41" s="2">
        <v>4724410</v>
      </c>
      <c r="E41" s="2"/>
      <c r="F41" s="2"/>
      <c r="G41" s="2">
        <v>10442549.999999998</v>
      </c>
      <c r="H41" s="2"/>
      <c r="I41" s="2">
        <v>0</v>
      </c>
      <c r="J41" s="2">
        <v>0</v>
      </c>
      <c r="K41" s="2"/>
      <c r="L41" s="1">
        <f t="shared" si="31"/>
        <v>39096085.000000007</v>
      </c>
      <c r="M41" s="13">
        <f t="shared" si="31"/>
        <v>198428809.99999994</v>
      </c>
      <c r="N41" s="14">
        <f t="shared" si="32"/>
        <v>237524894.99999994</v>
      </c>
      <c r="P41" s="3" t="s">
        <v>14</v>
      </c>
      <c r="Q41" s="2">
        <v>6628</v>
      </c>
      <c r="R41" s="2">
        <v>24045</v>
      </c>
      <c r="S41" s="2">
        <v>1315</v>
      </c>
      <c r="T41" s="2">
        <v>0</v>
      </c>
      <c r="U41" s="2">
        <v>0</v>
      </c>
      <c r="V41" s="2">
        <v>932</v>
      </c>
      <c r="W41" s="2">
        <v>0</v>
      </c>
      <c r="X41" s="2">
        <v>791</v>
      </c>
      <c r="Y41" s="2">
        <v>1682</v>
      </c>
      <c r="Z41" s="2">
        <v>0</v>
      </c>
      <c r="AA41" s="1">
        <f t="shared" si="33"/>
        <v>9625</v>
      </c>
      <c r="AB41" s="13">
        <f t="shared" si="33"/>
        <v>25768</v>
      </c>
      <c r="AC41" s="14">
        <f t="shared" si="34"/>
        <v>35393</v>
      </c>
      <c r="AE41" s="3" t="s">
        <v>14</v>
      </c>
      <c r="AF41" s="2">
        <f t="shared" si="35"/>
        <v>5185.8290585395307</v>
      </c>
      <c r="AG41" s="2">
        <f t="shared" si="30"/>
        <v>7818.1018922852963</v>
      </c>
      <c r="AH41" s="2">
        <f t="shared" si="30"/>
        <v>3592.7072243346006</v>
      </c>
      <c r="AI41" s="2" t="str">
        <f t="shared" si="30"/>
        <v>N.A.</v>
      </c>
      <c r="AJ41" s="2" t="str">
        <f t="shared" si="30"/>
        <v>N.A.</v>
      </c>
      <c r="AK41" s="2">
        <f t="shared" si="30"/>
        <v>11204.45278969957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4061.9309090909101</v>
      </c>
      <c r="AQ41" s="13">
        <f t="shared" si="30"/>
        <v>7700.5902669978241</v>
      </c>
      <c r="AR41" s="14">
        <f t="shared" si="30"/>
        <v>6711.069844319497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50831895.000000007</v>
      </c>
      <c r="C43" s="2">
        <v>187986259.99999994</v>
      </c>
      <c r="D43" s="2">
        <v>4724410</v>
      </c>
      <c r="E43" s="2"/>
      <c r="F43" s="2">
        <v>0</v>
      </c>
      <c r="G43" s="2">
        <v>10442549.999999998</v>
      </c>
      <c r="H43" s="2">
        <v>10185519.999999996</v>
      </c>
      <c r="I43" s="2">
        <v>0</v>
      </c>
      <c r="J43" s="2">
        <v>0</v>
      </c>
      <c r="K43" s="2"/>
      <c r="L43" s="1">
        <f t="shared" ref="L43" si="36">B43+D43+F43+H43+J43</f>
        <v>65741825</v>
      </c>
      <c r="M43" s="13">
        <f t="shared" ref="M43" si="37">C43+E43+G43+I43+K43</f>
        <v>198428809.99999994</v>
      </c>
      <c r="N43" s="17">
        <f t="shared" ref="N43" si="38">L43+M43</f>
        <v>264170634.99999994</v>
      </c>
      <c r="P43" s="4" t="s">
        <v>16</v>
      </c>
      <c r="Q43" s="2">
        <v>11656</v>
      </c>
      <c r="R43" s="2">
        <v>24045</v>
      </c>
      <c r="S43" s="2">
        <v>1315</v>
      </c>
      <c r="T43" s="2">
        <v>0</v>
      </c>
      <c r="U43" s="2">
        <v>214</v>
      </c>
      <c r="V43" s="2">
        <v>932</v>
      </c>
      <c r="W43" s="2">
        <v>4904</v>
      </c>
      <c r="X43" s="2">
        <v>791</v>
      </c>
      <c r="Y43" s="2">
        <v>2547</v>
      </c>
      <c r="Z43" s="2">
        <v>0</v>
      </c>
      <c r="AA43" s="1">
        <f t="shared" ref="AA43" si="39">Q43+S43+U43+W43+Y43</f>
        <v>20636</v>
      </c>
      <c r="AB43" s="13">
        <f t="shared" ref="AB43" si="40">R43+T43+V43+X43+Z43</f>
        <v>25768</v>
      </c>
      <c r="AC43" s="17">
        <f t="shared" ref="AC43" si="41">AA43+AB43</f>
        <v>46404</v>
      </c>
      <c r="AE43" s="4" t="s">
        <v>16</v>
      </c>
      <c r="AF43" s="2">
        <f t="shared" si="35"/>
        <v>4361.0067776252581</v>
      </c>
      <c r="AG43" s="2">
        <f t="shared" si="30"/>
        <v>7818.1018922852963</v>
      </c>
      <c r="AH43" s="2">
        <f t="shared" si="30"/>
        <v>3592.7072243346006</v>
      </c>
      <c r="AI43" s="2" t="str">
        <f t="shared" si="30"/>
        <v>N.A.</v>
      </c>
      <c r="AJ43" s="2">
        <f t="shared" si="30"/>
        <v>0</v>
      </c>
      <c r="AK43" s="2">
        <f t="shared" si="30"/>
        <v>11204.45278969957</v>
      </c>
      <c r="AL43" s="2">
        <f t="shared" si="30"/>
        <v>2076.9820554649259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3185.7833397945337</v>
      </c>
      <c r="AQ43" s="13">
        <f t="shared" ref="AQ43" si="43">IFERROR(M43/AB43, "N.A.")</f>
        <v>7700.5902669978241</v>
      </c>
      <c r="AR43" s="14">
        <f t="shared" ref="AR43" si="44">IFERROR(N43/AC43, "N.A.")</f>
        <v>5692.8418886302888</v>
      </c>
    </row>
    <row r="44" spans="1:44" ht="15" customHeight="1" thickBot="1" x14ac:dyDescent="0.3">
      <c r="A44" s="5" t="s">
        <v>0</v>
      </c>
      <c r="B44" s="24">
        <f>B43+C43</f>
        <v>238818154.99999994</v>
      </c>
      <c r="C44" s="26"/>
      <c r="D44" s="24">
        <f>D43+E43</f>
        <v>4724410</v>
      </c>
      <c r="E44" s="26"/>
      <c r="F44" s="24">
        <f>F43+G43</f>
        <v>10442549.999999998</v>
      </c>
      <c r="G44" s="26"/>
      <c r="H44" s="24">
        <f>H43+I43</f>
        <v>10185519.999999996</v>
      </c>
      <c r="I44" s="26"/>
      <c r="J44" s="24">
        <f>J43+K43</f>
        <v>0</v>
      </c>
      <c r="K44" s="26"/>
      <c r="L44" s="24">
        <f>L43+M43</f>
        <v>264170634.99999994</v>
      </c>
      <c r="M44" s="25"/>
      <c r="N44" s="18">
        <f>B44+D44+F44+H44+J44</f>
        <v>264170634.99999994</v>
      </c>
      <c r="P44" s="5" t="s">
        <v>0</v>
      </c>
      <c r="Q44" s="24">
        <f>Q43+R43</f>
        <v>35701</v>
      </c>
      <c r="R44" s="26"/>
      <c r="S44" s="24">
        <f>S43+T43</f>
        <v>1315</v>
      </c>
      <c r="T44" s="26"/>
      <c r="U44" s="24">
        <f>U43+V43</f>
        <v>1146</v>
      </c>
      <c r="V44" s="26"/>
      <c r="W44" s="24">
        <f>W43+X43</f>
        <v>5695</v>
      </c>
      <c r="X44" s="26"/>
      <c r="Y44" s="24">
        <f>Y43+Z43</f>
        <v>2547</v>
      </c>
      <c r="Z44" s="26"/>
      <c r="AA44" s="24">
        <f>AA43+AB43</f>
        <v>46404</v>
      </c>
      <c r="AB44" s="25"/>
      <c r="AC44" s="18">
        <f>Q44+S44+U44+W44+Y44</f>
        <v>46404</v>
      </c>
      <c r="AE44" s="5" t="s">
        <v>0</v>
      </c>
      <c r="AF44" s="27">
        <f>IFERROR(B44/Q44,"N.A.")</f>
        <v>6689.3967956079641</v>
      </c>
      <c r="AG44" s="28"/>
      <c r="AH44" s="27">
        <f>IFERROR(D44/S44,"N.A.")</f>
        <v>3592.7072243346006</v>
      </c>
      <c r="AI44" s="28"/>
      <c r="AJ44" s="27">
        <f>IFERROR(F44/U44,"N.A.")</f>
        <v>9112.1727748691083</v>
      </c>
      <c r="AK44" s="28"/>
      <c r="AL44" s="27">
        <f>IFERROR(H44/W44,"N.A.")</f>
        <v>1788.5021949078132</v>
      </c>
      <c r="AM44" s="28"/>
      <c r="AN44" s="27">
        <f>IFERROR(J44/Y44,"N.A.")</f>
        <v>0</v>
      </c>
      <c r="AO44" s="28"/>
      <c r="AP44" s="27">
        <f>IFERROR(L44/AA44,"N.A.")</f>
        <v>5692.8418886302888</v>
      </c>
      <c r="AQ44" s="28"/>
      <c r="AR44" s="16">
        <f>IFERROR(N44/AC44, "N.A.")</f>
        <v>5692.8418886302888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309000</v>
      </c>
      <c r="C15" s="2"/>
      <c r="D15" s="2"/>
      <c r="E15" s="2"/>
      <c r="F15" s="2"/>
      <c r="G15" s="2"/>
      <c r="H15" s="2">
        <v>221450</v>
      </c>
      <c r="I15" s="2"/>
      <c r="J15" s="2"/>
      <c r="K15" s="2"/>
      <c r="L15" s="1">
        <f>B15+D15+F15+H15+J15</f>
        <v>530450</v>
      </c>
      <c r="M15" s="13">
        <f>C15+E15+G15+I15+K15</f>
        <v>0</v>
      </c>
      <c r="N15" s="14">
        <f>L15+M15</f>
        <v>530450</v>
      </c>
      <c r="P15" s="3" t="s">
        <v>12</v>
      </c>
      <c r="Q15" s="2">
        <v>103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103</v>
      </c>
      <c r="X15" s="2">
        <v>0</v>
      </c>
      <c r="Y15" s="2">
        <v>0</v>
      </c>
      <c r="Z15" s="2">
        <v>0</v>
      </c>
      <c r="AA15" s="1">
        <f>Q15+S15+U15+W15+Y15</f>
        <v>206</v>
      </c>
      <c r="AB15" s="13">
        <f>R15+T15+V15+X15+Z15</f>
        <v>0</v>
      </c>
      <c r="AC15" s="14">
        <f>AA15+AB15</f>
        <v>206</v>
      </c>
      <c r="AE15" s="3" t="s">
        <v>12</v>
      </c>
      <c r="AF15" s="2">
        <f>IFERROR(B15/Q15, "N.A.")</f>
        <v>3000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2150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2575</v>
      </c>
      <c r="AQ15" s="13" t="str">
        <f t="shared" si="0"/>
        <v>N.A.</v>
      </c>
      <c r="AR15" s="14">
        <f t="shared" si="0"/>
        <v>2575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2923140</v>
      </c>
      <c r="C17" s="2">
        <v>8560020.9999999981</v>
      </c>
      <c r="D17" s="2"/>
      <c r="E17" s="2">
        <v>1860180</v>
      </c>
      <c r="F17" s="2"/>
      <c r="G17" s="2">
        <v>1648000</v>
      </c>
      <c r="H17" s="2"/>
      <c r="I17" s="2"/>
      <c r="J17" s="2"/>
      <c r="K17" s="2"/>
      <c r="L17" s="1">
        <f t="shared" si="1"/>
        <v>2923140</v>
      </c>
      <c r="M17" s="13">
        <f t="shared" si="1"/>
        <v>12068200.999999998</v>
      </c>
      <c r="N17" s="14">
        <f t="shared" si="2"/>
        <v>14991340.999999998</v>
      </c>
      <c r="P17" s="3" t="s">
        <v>14</v>
      </c>
      <c r="Q17" s="2">
        <v>721</v>
      </c>
      <c r="R17" s="2">
        <v>1442</v>
      </c>
      <c r="S17" s="2">
        <v>0</v>
      </c>
      <c r="T17" s="2">
        <v>206</v>
      </c>
      <c r="U17" s="2">
        <v>0</v>
      </c>
      <c r="V17" s="2">
        <v>206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721</v>
      </c>
      <c r="AB17" s="13">
        <f t="shared" si="3"/>
        <v>1854</v>
      </c>
      <c r="AC17" s="14">
        <f t="shared" si="4"/>
        <v>2575</v>
      </c>
      <c r="AE17" s="3" t="s">
        <v>14</v>
      </c>
      <c r="AF17" s="2">
        <f t="shared" si="5"/>
        <v>4054.2857142857142</v>
      </c>
      <c r="AG17" s="2">
        <f t="shared" si="0"/>
        <v>5936.2142857142844</v>
      </c>
      <c r="AH17" s="2" t="str">
        <f t="shared" si="0"/>
        <v>N.A.</v>
      </c>
      <c r="AI17" s="2">
        <f t="shared" si="0"/>
        <v>9030</v>
      </c>
      <c r="AJ17" s="2" t="str">
        <f t="shared" si="0"/>
        <v>N.A.</v>
      </c>
      <c r="AK17" s="2">
        <f t="shared" si="0"/>
        <v>8000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4054.2857142857142</v>
      </c>
      <c r="AQ17" s="13">
        <f t="shared" si="0"/>
        <v>6509.2777777777765</v>
      </c>
      <c r="AR17" s="14">
        <f t="shared" si="0"/>
        <v>5821.8799999999992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3232140</v>
      </c>
      <c r="C19" s="2">
        <v>8560020.9999999981</v>
      </c>
      <c r="D19" s="2"/>
      <c r="E19" s="2">
        <v>1860180</v>
      </c>
      <c r="F19" s="2"/>
      <c r="G19" s="2">
        <v>1648000</v>
      </c>
      <c r="H19" s="2">
        <v>221450</v>
      </c>
      <c r="I19" s="2"/>
      <c r="J19" s="2"/>
      <c r="K19" s="2"/>
      <c r="L19" s="1">
        <f t="shared" ref="L19" si="6">B19+D19+F19+H19+J19</f>
        <v>3453590</v>
      </c>
      <c r="M19" s="13">
        <f t="shared" ref="M19" si="7">C19+E19+G19+I19+K19</f>
        <v>12068200.999999998</v>
      </c>
      <c r="N19" s="17">
        <f t="shared" ref="N19" si="8">L19+M19</f>
        <v>15521790.999999998</v>
      </c>
      <c r="P19" s="4" t="s">
        <v>16</v>
      </c>
      <c r="Q19" s="2">
        <v>824</v>
      </c>
      <c r="R19" s="2">
        <v>1442</v>
      </c>
      <c r="S19" s="2">
        <v>0</v>
      </c>
      <c r="T19" s="2">
        <v>206</v>
      </c>
      <c r="U19" s="2">
        <v>0</v>
      </c>
      <c r="V19" s="2">
        <v>206</v>
      </c>
      <c r="W19" s="2">
        <v>103</v>
      </c>
      <c r="X19" s="2">
        <v>0</v>
      </c>
      <c r="Y19" s="2">
        <v>0</v>
      </c>
      <c r="Z19" s="2">
        <v>0</v>
      </c>
      <c r="AA19" s="1">
        <f t="shared" ref="AA19" si="9">Q19+S19+U19+W19+Y19</f>
        <v>927</v>
      </c>
      <c r="AB19" s="13">
        <f t="shared" ref="AB19" si="10">R19+T19+V19+X19+Z19</f>
        <v>1854</v>
      </c>
      <c r="AC19" s="14">
        <f t="shared" ref="AC19" si="11">AA19+AB19</f>
        <v>2781</v>
      </c>
      <c r="AE19" s="4" t="s">
        <v>16</v>
      </c>
      <c r="AF19" s="2">
        <f t="shared" si="5"/>
        <v>3922.5</v>
      </c>
      <c r="AG19" s="2">
        <f t="shared" si="0"/>
        <v>5936.2142857142844</v>
      </c>
      <c r="AH19" s="2" t="str">
        <f t="shared" si="0"/>
        <v>N.A.</v>
      </c>
      <c r="AI19" s="2">
        <f t="shared" si="0"/>
        <v>9030</v>
      </c>
      <c r="AJ19" s="2" t="str">
        <f t="shared" si="0"/>
        <v>N.A.</v>
      </c>
      <c r="AK19" s="2">
        <f t="shared" si="0"/>
        <v>8000</v>
      </c>
      <c r="AL19" s="2">
        <f t="shared" si="0"/>
        <v>2150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3725.5555555555557</v>
      </c>
      <c r="AQ19" s="13">
        <f t="shared" ref="AQ19" si="13">IFERROR(M19/AB19, "N.A.")</f>
        <v>6509.2777777777765</v>
      </c>
      <c r="AR19" s="14">
        <f t="shared" ref="AR19" si="14">IFERROR(N19/AC19, "N.A.")</f>
        <v>5581.3703703703695</v>
      </c>
    </row>
    <row r="20" spans="1:44" ht="15" customHeight="1" thickBot="1" x14ac:dyDescent="0.3">
      <c r="A20" s="5" t="s">
        <v>0</v>
      </c>
      <c r="B20" s="24">
        <f>B19+C19</f>
        <v>11792160.999999998</v>
      </c>
      <c r="C20" s="26"/>
      <c r="D20" s="24">
        <f>D19+E19</f>
        <v>1860180</v>
      </c>
      <c r="E20" s="26"/>
      <c r="F20" s="24">
        <f>F19+G19</f>
        <v>1648000</v>
      </c>
      <c r="G20" s="26"/>
      <c r="H20" s="24">
        <f>H19+I19</f>
        <v>221450</v>
      </c>
      <c r="I20" s="26"/>
      <c r="J20" s="24">
        <f>J19+K19</f>
        <v>0</v>
      </c>
      <c r="K20" s="26"/>
      <c r="L20" s="24">
        <f>L19+M19</f>
        <v>15521790.999999998</v>
      </c>
      <c r="M20" s="25"/>
      <c r="N20" s="18">
        <f>B20+D20+F20+H20+J20</f>
        <v>15521790.999999998</v>
      </c>
      <c r="P20" s="5" t="s">
        <v>0</v>
      </c>
      <c r="Q20" s="24">
        <f>Q19+R19</f>
        <v>2266</v>
      </c>
      <c r="R20" s="26"/>
      <c r="S20" s="24">
        <f>S19+T19</f>
        <v>206</v>
      </c>
      <c r="T20" s="26"/>
      <c r="U20" s="24">
        <f>U19+V19</f>
        <v>206</v>
      </c>
      <c r="V20" s="26"/>
      <c r="W20" s="24">
        <f>W19+X19</f>
        <v>103</v>
      </c>
      <c r="X20" s="26"/>
      <c r="Y20" s="24">
        <f>Y19+Z19</f>
        <v>0</v>
      </c>
      <c r="Z20" s="26"/>
      <c r="AA20" s="24">
        <f>AA19+AB19</f>
        <v>2781</v>
      </c>
      <c r="AB20" s="26"/>
      <c r="AC20" s="19">
        <f>Q20+S20+U20+W20+Y20</f>
        <v>2781</v>
      </c>
      <c r="AE20" s="5" t="s">
        <v>0</v>
      </c>
      <c r="AF20" s="27">
        <f>IFERROR(B20/Q20,"N.A.")</f>
        <v>5203.954545454545</v>
      </c>
      <c r="AG20" s="28"/>
      <c r="AH20" s="27">
        <f>IFERROR(D20/S20,"N.A.")</f>
        <v>9030</v>
      </c>
      <c r="AI20" s="28"/>
      <c r="AJ20" s="27">
        <f>IFERROR(F20/U20,"N.A.")</f>
        <v>8000</v>
      </c>
      <c r="AK20" s="28"/>
      <c r="AL20" s="27">
        <f>IFERROR(H20/W20,"N.A.")</f>
        <v>2150</v>
      </c>
      <c r="AM20" s="28"/>
      <c r="AN20" s="27" t="str">
        <f>IFERROR(J20/Y20,"N.A.")</f>
        <v>N.A.</v>
      </c>
      <c r="AO20" s="28"/>
      <c r="AP20" s="27">
        <f>IFERROR(L20/AA20,"N.A.")</f>
        <v>5581.3703703703695</v>
      </c>
      <c r="AQ20" s="28"/>
      <c r="AR20" s="16">
        <f>IFERROR(N20/AC20, "N.A.")</f>
        <v>5581.3703703703695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309000</v>
      </c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309000</v>
      </c>
      <c r="M27" s="13">
        <f>C27+E27+G27+I27+K27</f>
        <v>0</v>
      </c>
      <c r="N27" s="14">
        <f>L27+M27</f>
        <v>309000</v>
      </c>
      <c r="P27" s="3" t="s">
        <v>12</v>
      </c>
      <c r="Q27" s="2">
        <v>103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103</v>
      </c>
      <c r="AB27" s="13">
        <f>R27+T27+V27+X27+Z27</f>
        <v>0</v>
      </c>
      <c r="AC27" s="14">
        <f>AA27+AB27</f>
        <v>103</v>
      </c>
      <c r="AE27" s="3" t="s">
        <v>12</v>
      </c>
      <c r="AF27" s="2">
        <f>IFERROR(B27/Q27, "N.A.")</f>
        <v>3000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3000</v>
      </c>
      <c r="AQ27" s="13" t="str">
        <f t="shared" si="15"/>
        <v>N.A.</v>
      </c>
      <c r="AR27" s="14">
        <f t="shared" si="15"/>
        <v>3000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2923140</v>
      </c>
      <c r="C29" s="2">
        <v>6587880</v>
      </c>
      <c r="D29" s="2"/>
      <c r="E29" s="2">
        <v>1860180</v>
      </c>
      <c r="F29" s="2"/>
      <c r="G29" s="2">
        <v>1648000</v>
      </c>
      <c r="H29" s="2"/>
      <c r="I29" s="2"/>
      <c r="J29" s="2"/>
      <c r="K29" s="2"/>
      <c r="L29" s="1">
        <f t="shared" si="16"/>
        <v>2923140</v>
      </c>
      <c r="M29" s="13">
        <f t="shared" si="16"/>
        <v>10096060</v>
      </c>
      <c r="N29" s="14">
        <f t="shared" si="17"/>
        <v>13019200</v>
      </c>
      <c r="P29" s="3" t="s">
        <v>14</v>
      </c>
      <c r="Q29" s="2">
        <v>721</v>
      </c>
      <c r="R29" s="2">
        <v>927</v>
      </c>
      <c r="S29" s="2">
        <v>0</v>
      </c>
      <c r="T29" s="2">
        <v>206</v>
      </c>
      <c r="U29" s="2">
        <v>0</v>
      </c>
      <c r="V29" s="2">
        <v>206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721</v>
      </c>
      <c r="AB29" s="13">
        <f t="shared" si="18"/>
        <v>1339</v>
      </c>
      <c r="AC29" s="14">
        <f t="shared" si="19"/>
        <v>2060</v>
      </c>
      <c r="AE29" s="3" t="s">
        <v>14</v>
      </c>
      <c r="AF29" s="2">
        <f t="shared" si="20"/>
        <v>4054.2857142857142</v>
      </c>
      <c r="AG29" s="2">
        <f t="shared" si="15"/>
        <v>7106.666666666667</v>
      </c>
      <c r="AH29" s="2" t="str">
        <f t="shared" si="15"/>
        <v>N.A.</v>
      </c>
      <c r="AI29" s="2">
        <f t="shared" si="15"/>
        <v>9030</v>
      </c>
      <c r="AJ29" s="2" t="str">
        <f t="shared" si="15"/>
        <v>N.A.</v>
      </c>
      <c r="AK29" s="2">
        <f t="shared" si="15"/>
        <v>8000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4054.2857142857142</v>
      </c>
      <c r="AQ29" s="13">
        <f t="shared" si="15"/>
        <v>7540</v>
      </c>
      <c r="AR29" s="14">
        <f t="shared" si="15"/>
        <v>6320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3232140</v>
      </c>
      <c r="C31" s="2">
        <v>6587880</v>
      </c>
      <c r="D31" s="2"/>
      <c r="E31" s="2">
        <v>1860180</v>
      </c>
      <c r="F31" s="2"/>
      <c r="G31" s="2">
        <v>1648000</v>
      </c>
      <c r="H31" s="2"/>
      <c r="I31" s="2"/>
      <c r="J31" s="2"/>
      <c r="K31" s="2"/>
      <c r="L31" s="1">
        <f t="shared" ref="L31" si="21">B31+D31+F31+H31+J31</f>
        <v>3232140</v>
      </c>
      <c r="M31" s="13">
        <f t="shared" ref="M31" si="22">C31+E31+G31+I31+K31</f>
        <v>10096060</v>
      </c>
      <c r="N31" s="17">
        <f t="shared" ref="N31" si="23">L31+M31</f>
        <v>13328200</v>
      </c>
      <c r="P31" s="4" t="s">
        <v>16</v>
      </c>
      <c r="Q31" s="2">
        <v>824</v>
      </c>
      <c r="R31" s="2">
        <v>927</v>
      </c>
      <c r="S31" s="2">
        <v>0</v>
      </c>
      <c r="T31" s="2">
        <v>206</v>
      </c>
      <c r="U31" s="2">
        <v>0</v>
      </c>
      <c r="V31" s="2">
        <v>206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824</v>
      </c>
      <c r="AB31" s="13">
        <f t="shared" ref="AB31" si="25">R31+T31+V31+X31+Z31</f>
        <v>1339</v>
      </c>
      <c r="AC31" s="14">
        <f t="shared" ref="AC31" si="26">AA31+AB31</f>
        <v>2163</v>
      </c>
      <c r="AE31" s="4" t="s">
        <v>16</v>
      </c>
      <c r="AF31" s="2">
        <f t="shared" si="20"/>
        <v>3922.5</v>
      </c>
      <c r="AG31" s="2">
        <f t="shared" si="15"/>
        <v>7106.666666666667</v>
      </c>
      <c r="AH31" s="2" t="str">
        <f t="shared" si="15"/>
        <v>N.A.</v>
      </c>
      <c r="AI31" s="2">
        <f t="shared" si="15"/>
        <v>9030</v>
      </c>
      <c r="AJ31" s="2" t="str">
        <f t="shared" si="15"/>
        <v>N.A.</v>
      </c>
      <c r="AK31" s="2">
        <f t="shared" si="15"/>
        <v>8000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3922.5</v>
      </c>
      <c r="AQ31" s="13">
        <f t="shared" ref="AQ31" si="28">IFERROR(M31/AB31, "N.A.")</f>
        <v>7540</v>
      </c>
      <c r="AR31" s="14">
        <f t="shared" ref="AR31" si="29">IFERROR(N31/AC31, "N.A.")</f>
        <v>6161.9047619047615</v>
      </c>
    </row>
    <row r="32" spans="1:44" ht="15" customHeight="1" thickBot="1" x14ac:dyDescent="0.3">
      <c r="A32" s="5" t="s">
        <v>0</v>
      </c>
      <c r="B32" s="24">
        <f>B31+C31</f>
        <v>9820020</v>
      </c>
      <c r="C32" s="26"/>
      <c r="D32" s="24">
        <f>D31+E31</f>
        <v>1860180</v>
      </c>
      <c r="E32" s="26"/>
      <c r="F32" s="24">
        <f>F31+G31</f>
        <v>1648000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13328200</v>
      </c>
      <c r="M32" s="25"/>
      <c r="N32" s="18">
        <f>B32+D32+F32+H32+J32</f>
        <v>13328200</v>
      </c>
      <c r="P32" s="5" t="s">
        <v>0</v>
      </c>
      <c r="Q32" s="24">
        <f>Q31+R31</f>
        <v>1751</v>
      </c>
      <c r="R32" s="26"/>
      <c r="S32" s="24">
        <f>S31+T31</f>
        <v>206</v>
      </c>
      <c r="T32" s="26"/>
      <c r="U32" s="24">
        <f>U31+V31</f>
        <v>206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2163</v>
      </c>
      <c r="AB32" s="26"/>
      <c r="AC32" s="19">
        <f>Q32+S32+U32+W32+Y32</f>
        <v>2163</v>
      </c>
      <c r="AE32" s="5" t="s">
        <v>0</v>
      </c>
      <c r="AF32" s="27">
        <f>IFERROR(B32/Q32,"N.A.")</f>
        <v>5608.2352941176468</v>
      </c>
      <c r="AG32" s="28"/>
      <c r="AH32" s="27">
        <f>IFERROR(D32/S32,"N.A.")</f>
        <v>9030</v>
      </c>
      <c r="AI32" s="28"/>
      <c r="AJ32" s="27">
        <f>IFERROR(F32/U32,"N.A.")</f>
        <v>8000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6161.9047619047615</v>
      </c>
      <c r="AQ32" s="28"/>
      <c r="AR32" s="16">
        <f>IFERROR(N32/AC32, "N.A.")</f>
        <v>6161.9047619047615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221450</v>
      </c>
      <c r="I39" s="2"/>
      <c r="J39" s="2"/>
      <c r="K39" s="2"/>
      <c r="L39" s="1">
        <f>B39+D39+F39+H39+J39</f>
        <v>221450</v>
      </c>
      <c r="M39" s="13">
        <f>C39+E39+G39+I39+K39</f>
        <v>0</v>
      </c>
      <c r="N39" s="14">
        <f>L39+M39</f>
        <v>221450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103</v>
      </c>
      <c r="X39" s="2">
        <v>0</v>
      </c>
      <c r="Y39" s="2">
        <v>0</v>
      </c>
      <c r="Z39" s="2">
        <v>0</v>
      </c>
      <c r="AA39" s="1">
        <f>Q39+S39+U39+W39+Y39</f>
        <v>103</v>
      </c>
      <c r="AB39" s="13">
        <f>R39+T39+V39+X39+Z39</f>
        <v>0</v>
      </c>
      <c r="AC39" s="14">
        <f>AA39+AB39</f>
        <v>103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2150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2150</v>
      </c>
      <c r="AQ39" s="13" t="str">
        <f t="shared" si="30"/>
        <v>N.A.</v>
      </c>
      <c r="AR39" s="14">
        <f t="shared" si="30"/>
        <v>2150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1972141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1972141</v>
      </c>
      <c r="N41" s="14">
        <f t="shared" si="32"/>
        <v>1972141</v>
      </c>
      <c r="P41" s="3" t="s">
        <v>14</v>
      </c>
      <c r="Q41" s="2">
        <v>0</v>
      </c>
      <c r="R41" s="2">
        <v>515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515</v>
      </c>
      <c r="AC41" s="14">
        <f t="shared" si="34"/>
        <v>515</v>
      </c>
      <c r="AE41" s="3" t="s">
        <v>14</v>
      </c>
      <c r="AF41" s="2" t="str">
        <f t="shared" si="35"/>
        <v>N.A.</v>
      </c>
      <c r="AG41" s="2">
        <f t="shared" si="30"/>
        <v>3829.4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3829.4</v>
      </c>
      <c r="AR41" s="14">
        <f t="shared" si="30"/>
        <v>3829.4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>
        <v>1972141</v>
      </c>
      <c r="D43" s="2"/>
      <c r="E43" s="2"/>
      <c r="F43" s="2"/>
      <c r="G43" s="2"/>
      <c r="H43" s="2">
        <v>221450</v>
      </c>
      <c r="I43" s="2"/>
      <c r="J43" s="2"/>
      <c r="K43" s="2"/>
      <c r="L43" s="1">
        <f t="shared" ref="L43" si="36">B43+D43+F43+H43+J43</f>
        <v>221450</v>
      </c>
      <c r="M43" s="13">
        <f t="shared" ref="M43" si="37">C43+E43+G43+I43+K43</f>
        <v>1972141</v>
      </c>
      <c r="N43" s="17">
        <f t="shared" ref="N43" si="38">L43+M43</f>
        <v>2193591</v>
      </c>
      <c r="P43" s="4" t="s">
        <v>16</v>
      </c>
      <c r="Q43" s="2">
        <v>0</v>
      </c>
      <c r="R43" s="2">
        <v>515</v>
      </c>
      <c r="S43" s="2">
        <v>0</v>
      </c>
      <c r="T43" s="2">
        <v>0</v>
      </c>
      <c r="U43" s="2">
        <v>0</v>
      </c>
      <c r="V43" s="2">
        <v>0</v>
      </c>
      <c r="W43" s="2">
        <v>103</v>
      </c>
      <c r="X43" s="2">
        <v>0</v>
      </c>
      <c r="Y43" s="2">
        <v>0</v>
      </c>
      <c r="Z43" s="2">
        <v>0</v>
      </c>
      <c r="AA43" s="1">
        <f t="shared" ref="AA43" si="39">Q43+S43+U43+W43+Y43</f>
        <v>103</v>
      </c>
      <c r="AB43" s="13">
        <f t="shared" ref="AB43" si="40">R43+T43+V43+X43+Z43</f>
        <v>515</v>
      </c>
      <c r="AC43" s="17">
        <f t="shared" ref="AC43" si="41">AA43+AB43</f>
        <v>618</v>
      </c>
      <c r="AE43" s="4" t="s">
        <v>16</v>
      </c>
      <c r="AF43" s="2" t="str">
        <f t="shared" si="35"/>
        <v>N.A.</v>
      </c>
      <c r="AG43" s="2">
        <f t="shared" si="30"/>
        <v>3829.4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2150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2150</v>
      </c>
      <c r="AQ43" s="13">
        <f t="shared" ref="AQ43" si="43">IFERROR(M43/AB43, "N.A.")</f>
        <v>3829.4</v>
      </c>
      <c r="AR43" s="14">
        <f t="shared" ref="AR43" si="44">IFERROR(N43/AC43, "N.A.")</f>
        <v>3549.5</v>
      </c>
    </row>
    <row r="44" spans="1:44" ht="15" customHeight="1" thickBot="1" x14ac:dyDescent="0.3">
      <c r="A44" s="5" t="s">
        <v>0</v>
      </c>
      <c r="B44" s="24">
        <f>B43+C43</f>
        <v>1972141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221450</v>
      </c>
      <c r="I44" s="26"/>
      <c r="J44" s="24">
        <f>J43+K43</f>
        <v>0</v>
      </c>
      <c r="K44" s="26"/>
      <c r="L44" s="24">
        <f>L43+M43</f>
        <v>2193591</v>
      </c>
      <c r="M44" s="25"/>
      <c r="N44" s="18">
        <f>B44+D44+F44+H44+J44</f>
        <v>2193591</v>
      </c>
      <c r="P44" s="5" t="s">
        <v>0</v>
      </c>
      <c r="Q44" s="24">
        <f>Q43+R43</f>
        <v>515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103</v>
      </c>
      <c r="X44" s="26"/>
      <c r="Y44" s="24">
        <f>Y43+Z43</f>
        <v>0</v>
      </c>
      <c r="Z44" s="26"/>
      <c r="AA44" s="24">
        <f>AA43+AB43</f>
        <v>618</v>
      </c>
      <c r="AB44" s="25"/>
      <c r="AC44" s="18">
        <f>Q44+S44+U44+W44+Y44</f>
        <v>618</v>
      </c>
      <c r="AE44" s="5" t="s">
        <v>0</v>
      </c>
      <c r="AF44" s="27">
        <f>IFERROR(B44/Q44,"N.A.")</f>
        <v>3829.4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2150</v>
      </c>
      <c r="AM44" s="28"/>
      <c r="AN44" s="27" t="str">
        <f>IFERROR(J44/Y44,"N.A.")</f>
        <v>N.A.</v>
      </c>
      <c r="AO44" s="28"/>
      <c r="AP44" s="27">
        <f>IFERROR(L44/AA44,"N.A.")</f>
        <v>3549.5</v>
      </c>
      <c r="AQ44" s="28"/>
      <c r="AR44" s="16">
        <f>IFERROR(N44/AC44, "N.A.")</f>
        <v>3549.5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purl.org/dc/terms/"/>
    <ds:schemaRef ds:uri="3946fdfc-da00-409a-95df-cd9f19cc2a9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2015 T4</dc:title>
  <dc:subject>Matriz Hussmanns Quintana Roo, 2015-T4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2025-12-16T14:38:35Z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